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Sheet1!$A$1:$H$84</definedName>
  </definedNames>
  <calcPr calcId="124519"/>
</workbook>
</file>

<file path=xl/calcChain.xml><?xml version="1.0" encoding="utf-8"?>
<calcChain xmlns="http://schemas.openxmlformats.org/spreadsheetml/2006/main">
  <c r="D31" i="1"/>
  <c r="D30"/>
  <c r="D26"/>
  <c r="J21"/>
  <c r="J27"/>
  <c r="J22"/>
  <c r="J26" s="1"/>
  <c r="D21"/>
  <c r="D18"/>
  <c r="J18"/>
  <c r="C34"/>
  <c r="C33"/>
  <c r="C29"/>
  <c r="C27"/>
  <c r="C21"/>
  <c r="C20"/>
  <c r="C19"/>
  <c r="C18"/>
  <c r="C17"/>
  <c r="C15"/>
  <c r="C10"/>
  <c r="J13"/>
  <c r="C35"/>
  <c r="C12"/>
  <c r="D37"/>
  <c r="D38" s="1"/>
  <c r="D13"/>
  <c r="H37"/>
  <c r="H38" s="1"/>
  <c r="H31"/>
  <c r="H22"/>
  <c r="H13"/>
  <c r="J28" l="1"/>
  <c r="J30" s="1"/>
  <c r="J31" s="1"/>
  <c r="J37" s="1"/>
  <c r="J45" s="1"/>
  <c r="D22"/>
  <c r="J48"/>
  <c r="J38"/>
  <c r="F13"/>
  <c r="F22" l="1"/>
  <c r="F26" s="1"/>
  <c r="F28" s="1"/>
  <c r="C28" s="1"/>
  <c r="C30" l="1"/>
  <c r="C31" s="1"/>
  <c r="F31"/>
  <c r="F37" s="1"/>
  <c r="C13"/>
  <c r="C22"/>
  <c r="F38" l="1"/>
  <c r="C26"/>
  <c r="C37" l="1"/>
  <c r="C38" s="1"/>
</calcChain>
</file>

<file path=xl/sharedStrings.xml><?xml version="1.0" encoding="utf-8"?>
<sst xmlns="http://schemas.openxmlformats.org/spreadsheetml/2006/main" count="86" uniqueCount="84">
  <si>
    <t>(Rs. In Lakhs)</t>
  </si>
  <si>
    <t>1. (a) Net Sales/Income from Operations</t>
  </si>
  <si>
    <t xml:space="preserve">    (b) Other Operating Income</t>
  </si>
  <si>
    <t>2. Expenditure</t>
  </si>
  <si>
    <t>b. Consumption of raw materials</t>
  </si>
  <si>
    <t>c. Purchase of traded goods</t>
  </si>
  <si>
    <t>d. Employees cost</t>
  </si>
  <si>
    <t>e. Depreciation</t>
  </si>
  <si>
    <t>f. Other expenditure</t>
  </si>
  <si>
    <t>g. Total</t>
  </si>
  <si>
    <t xml:space="preserve">   and work in progress</t>
  </si>
  <si>
    <t>(Any item exceeding 10% of the total</t>
  </si>
  <si>
    <t xml:space="preserve"> expenditure to be shown separately)</t>
  </si>
  <si>
    <t>4. Other Income</t>
  </si>
  <si>
    <t>5. Profit before Interest and Exceptional Items (3+4)</t>
  </si>
  <si>
    <t>7. Profit after Interest but before Exceptional Items (5-6)</t>
  </si>
  <si>
    <t>3. Profit from Operations before Other</t>
  </si>
  <si>
    <t xml:space="preserve">   Income, Interest and Exceptional Items (1-2)</t>
  </si>
  <si>
    <t xml:space="preserve">     balance sheet of previous accounting year</t>
  </si>
  <si>
    <t xml:space="preserve">a) Basic and diluted EPS before Extraordinary items </t>
  </si>
  <si>
    <t xml:space="preserve">    for the period, for the year to date and for the previous</t>
  </si>
  <si>
    <t xml:space="preserve">    year (not to be annualized)</t>
  </si>
  <si>
    <t>b) Basic and diluted EPS after Extraordinary items for</t>
  </si>
  <si>
    <t xml:space="preserve">    the period, for the year to date and for the previous</t>
  </si>
  <si>
    <t xml:space="preserve"> No. of shares</t>
  </si>
  <si>
    <t xml:space="preserve"> Percentage of shareholding</t>
  </si>
  <si>
    <t xml:space="preserve">     Current Tax</t>
  </si>
  <si>
    <t xml:space="preserve">     Deferred Tax</t>
  </si>
  <si>
    <t xml:space="preserve"> SIMMONDS MARSHALL LIMITED</t>
  </si>
  <si>
    <t>QUARTER ENDED</t>
  </si>
  <si>
    <t xml:space="preserve">                                          </t>
  </si>
  <si>
    <t xml:space="preserve"> By Order of the Board</t>
  </si>
  <si>
    <t>Sd/-</t>
  </si>
  <si>
    <t>PLACE: MUMBAI</t>
  </si>
  <si>
    <t>S J MARSHALL</t>
  </si>
  <si>
    <t>CHAIRMAN</t>
  </si>
  <si>
    <t>SIMMONDS MARSHALL LIMITED</t>
  </si>
  <si>
    <t>Regd. Office : Mumbai-Pune Road, Kasarwadi, Pune - 411 034</t>
  </si>
  <si>
    <t>YEAR ENDED</t>
  </si>
  <si>
    <t>AUDITED</t>
  </si>
  <si>
    <t xml:space="preserve">    Shareholding**</t>
  </si>
  <si>
    <t xml:space="preserve">    a) Pledged/Encumbered</t>
  </si>
  <si>
    <t xml:space="preserve">     - Number of shares</t>
  </si>
  <si>
    <t xml:space="preserve">     - Percentage of shares (as a % of the total</t>
  </si>
  <si>
    <t xml:space="preserve">       shareholding of promoter and promoter group)</t>
  </si>
  <si>
    <t xml:space="preserve">       share capital of the company)</t>
  </si>
  <si>
    <t xml:space="preserve">    b) Non-encumbered</t>
  </si>
  <si>
    <t xml:space="preserve">      - Number of shares</t>
  </si>
  <si>
    <t xml:space="preserve">      - Percentage of shares (as a % of the total</t>
  </si>
  <si>
    <t xml:space="preserve">        shareholding of promoter and promoter group)</t>
  </si>
  <si>
    <t xml:space="preserve">       - Percentage of shares (as a % of the total</t>
  </si>
  <si>
    <t xml:space="preserve">         share capital of the company)</t>
  </si>
  <si>
    <t>a. (Increase)/decrease in stock in trade</t>
  </si>
  <si>
    <t>NINE MONTHS ENDED</t>
  </si>
  <si>
    <t xml:space="preserve">     Nominal value per share</t>
  </si>
  <si>
    <t>6. Finance Cost</t>
  </si>
  <si>
    <t>9. Tax expense</t>
  </si>
  <si>
    <t xml:space="preserve">     Prior period tax adjustments</t>
  </si>
  <si>
    <t>10. Net Profit (+)/ Loss (-) from</t>
  </si>
  <si>
    <t>Ordinary Activities after tax (8-9)</t>
  </si>
  <si>
    <t xml:space="preserve">11. Net Profit(+)/ Loss(-) for the period </t>
  </si>
  <si>
    <t>12. Paid-up equity share capital</t>
  </si>
  <si>
    <t xml:space="preserve">Face Value per Share </t>
  </si>
  <si>
    <t>13. Reserves excluding Revaluation Reserves as per</t>
  </si>
  <si>
    <t>14. Earnings Per Share (EPS)</t>
  </si>
  <si>
    <t>15. Public Shareholding</t>
  </si>
  <si>
    <t>16. Promoters and promoter group</t>
  </si>
  <si>
    <t xml:space="preserve">        Total Income                </t>
  </si>
  <si>
    <t xml:space="preserve">8. Profit (+)/ Loss (-) from Ordinary Activities before tax </t>
  </si>
  <si>
    <t>STANDALONE UNAUDITED FINANCIAL RESULTS (PROVISIONAL)</t>
  </si>
  <si>
    <t xml:space="preserve">           2) The above results were reviewed by the Audit Committee and taken on record by the Board of Directors at their</t>
  </si>
  <si>
    <t xml:space="preserve">              Complaints received : NIL  Complaints Resolved/Replied : NIL  Pending : NIL</t>
  </si>
  <si>
    <t xml:space="preserve">           3) Statutory Auditors of the Company, have carried out a limited review of the financial results for the quarter ended</t>
  </si>
  <si>
    <t xml:space="preserve">           5) As the Company's business activity falls within a single primary business segment viz. "Manufacturing of Industrial</t>
  </si>
  <si>
    <t xml:space="preserve">              Fasteners" the disclosure requirement of Accounting Standard (AS-17) "Segment Reporting" is not applicable.</t>
  </si>
  <si>
    <t xml:space="preserve">        (Net of Excise Duty)  </t>
  </si>
  <si>
    <t xml:space="preserve">           4) The Company has provided gratuity liability on estimated basis.</t>
  </si>
  <si>
    <t xml:space="preserve">           6) Previous periods figures have been regrouped/rearranged to conform with Revised Schedule VI requirements.</t>
  </si>
  <si>
    <t>FOR THE QUARTER ENDED DECEMBER 31, 2014</t>
  </si>
  <si>
    <t>Note: 1) Status of Investors Complaints for the quarter ended 31st December, 2014 :-</t>
  </si>
  <si>
    <t xml:space="preserve">               meeting held on 10th February, 2015.</t>
  </si>
  <si>
    <t xml:space="preserve">               December  31, 2014.</t>
  </si>
  <si>
    <t>DATE:   10.02.2015</t>
  </si>
  <si>
    <t>HALF YEAR ENDED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</si>
</sst>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Britannic Bold"/>
      <family val="2"/>
    </font>
    <font>
      <b/>
      <sz val="18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18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3" fontId="8" fillId="0" borderId="3" xfId="1" applyFont="1" applyBorder="1"/>
    <xf numFmtId="43" fontId="8" fillId="0" borderId="6" xfId="1" applyFont="1" applyBorder="1"/>
    <xf numFmtId="0" fontId="9" fillId="0" borderId="0" xfId="0" applyFont="1" applyAlignment="1">
      <alignment horizontal="centerContinuous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7" xfId="0" applyFont="1" applyBorder="1"/>
    <xf numFmtId="0" fontId="9" fillId="0" borderId="2" xfId="0" applyFont="1" applyBorder="1"/>
    <xf numFmtId="0" fontId="9" fillId="0" borderId="8" xfId="0" applyFont="1" applyBorder="1"/>
    <xf numFmtId="0" fontId="9" fillId="0" borderId="9" xfId="0" applyFont="1" applyBorder="1"/>
    <xf numFmtId="43" fontId="10" fillId="0" borderId="6" xfId="1" applyFont="1" applyBorder="1"/>
    <xf numFmtId="43" fontId="9" fillId="0" borderId="6" xfId="1" applyFont="1" applyBorder="1"/>
    <xf numFmtId="0" fontId="11" fillId="0" borderId="11" xfId="0" applyFont="1" applyBorder="1"/>
    <xf numFmtId="0" fontId="11" fillId="0" borderId="10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7" xfId="0" applyFont="1" applyBorder="1"/>
    <xf numFmtId="0" fontId="11" fillId="0" borderId="2" xfId="0" applyFont="1" applyBorder="1"/>
    <xf numFmtId="0" fontId="6" fillId="0" borderId="7" xfId="0" applyFont="1" applyBorder="1"/>
    <xf numFmtId="0" fontId="6" fillId="0" borderId="2" xfId="0" applyFont="1" applyBorder="1"/>
    <xf numFmtId="0" fontId="11" fillId="0" borderId="14" xfId="0" applyFont="1" applyBorder="1"/>
    <xf numFmtId="0" fontId="11" fillId="0" borderId="15" xfId="0" applyFont="1" applyBorder="1"/>
    <xf numFmtId="0" fontId="6" fillId="0" borderId="14" xfId="0" applyFont="1" applyBorder="1"/>
    <xf numFmtId="0" fontId="6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Continuous"/>
    </xf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2" fillId="0" borderId="0" xfId="0" applyFont="1"/>
    <xf numFmtId="0" fontId="14" fillId="0" borderId="0" xfId="0" applyFont="1"/>
    <xf numFmtId="0" fontId="13" fillId="0" borderId="21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/>
    </xf>
    <xf numFmtId="14" fontId="13" fillId="0" borderId="3" xfId="0" applyNumberFormat="1" applyFont="1" applyBorder="1" applyAlignment="1">
      <alignment horizontal="center"/>
    </xf>
    <xf numFmtId="43" fontId="10" fillId="0" borderId="3" xfId="1" applyFont="1" applyFill="1" applyBorder="1"/>
    <xf numFmtId="43" fontId="3" fillId="0" borderId="0" xfId="0" applyNumberFormat="1" applyFont="1"/>
    <xf numFmtId="0" fontId="10" fillId="0" borderId="6" xfId="1" applyNumberFormat="1" applyFont="1" applyBorder="1"/>
    <xf numFmtId="41" fontId="10" fillId="0" borderId="6" xfId="1" applyNumberFormat="1" applyFont="1" applyBorder="1"/>
    <xf numFmtId="164" fontId="10" fillId="0" borderId="6" xfId="1" applyNumberFormat="1" applyFont="1" applyBorder="1"/>
    <xf numFmtId="43" fontId="11" fillId="0" borderId="5" xfId="1" applyFont="1" applyBorder="1"/>
    <xf numFmtId="43" fontId="6" fillId="0" borderId="6" xfId="1" applyFont="1" applyBorder="1"/>
    <xf numFmtId="43" fontId="11" fillId="0" borderId="6" xfId="1" applyFont="1" applyBorder="1"/>
    <xf numFmtId="43" fontId="6" fillId="2" borderId="6" xfId="1" applyFont="1" applyFill="1" applyBorder="1"/>
    <xf numFmtId="41" fontId="11" fillId="0" borderId="6" xfId="1" applyNumberFormat="1" applyFont="1" applyBorder="1"/>
    <xf numFmtId="164" fontId="11" fillId="0" borderId="6" xfId="1" applyNumberFormat="1" applyFont="1" applyBorder="1"/>
    <xf numFmtId="0" fontId="13" fillId="0" borderId="0" xfId="0" applyFont="1" applyBorder="1" applyAlignment="1">
      <alignment horizontal="centerContinuous" vertical="center"/>
    </xf>
    <xf numFmtId="0" fontId="11" fillId="0" borderId="21" xfId="0" applyFont="1" applyBorder="1"/>
    <xf numFmtId="0" fontId="11" fillId="0" borderId="6" xfId="1" applyNumberFormat="1" applyFont="1" applyBorder="1"/>
    <xf numFmtId="0" fontId="15" fillId="0" borderId="0" xfId="0" applyFont="1"/>
    <xf numFmtId="43" fontId="10" fillId="0" borderId="3" xfId="1" applyFont="1" applyBorder="1"/>
    <xf numFmtId="43" fontId="10" fillId="2" borderId="6" xfId="1" applyFont="1" applyFill="1" applyBorder="1"/>
    <xf numFmtId="0" fontId="15" fillId="0" borderId="6" xfId="0" applyFont="1" applyBorder="1"/>
    <xf numFmtId="0" fontId="0" fillId="0" borderId="6" xfId="0" applyBorder="1"/>
    <xf numFmtId="43" fontId="10" fillId="0" borderId="5" xfId="1" applyFont="1" applyBorder="1"/>
    <xf numFmtId="0" fontId="1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43" fontId="11" fillId="0" borderId="22" xfId="1" applyFont="1" applyBorder="1"/>
    <xf numFmtId="43" fontId="11" fillId="2" borderId="6" xfId="1" applyFont="1" applyFill="1" applyBorder="1"/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zoomScaleNormal="73" workbookViewId="0">
      <selection activeCell="Q12" sqref="Q12"/>
    </sheetView>
  </sheetViews>
  <sheetFormatPr defaultRowHeight="15"/>
  <cols>
    <col min="1" max="1" width="34.5703125" customWidth="1"/>
    <col min="2" max="2" width="62.140625" customWidth="1"/>
    <col min="3" max="4" width="20.140625" style="2" customWidth="1"/>
    <col min="5" max="5" width="18.7109375" style="2" customWidth="1"/>
    <col min="6" max="6" width="19.7109375" style="2" customWidth="1"/>
    <col min="7" max="7" width="21.85546875" style="2" customWidth="1"/>
    <col min="8" max="8" width="23.28515625" style="2" customWidth="1"/>
    <col min="9" max="9" width="11.28515625" bestFit="1" customWidth="1"/>
    <col min="10" max="10" width="29.42578125" hidden="1" customWidth="1"/>
  </cols>
  <sheetData>
    <row r="1" spans="1:10" s="3" customFormat="1" ht="26.25">
      <c r="A1" s="74" t="s">
        <v>36</v>
      </c>
      <c r="B1" s="74"/>
      <c r="C1" s="74"/>
      <c r="D1" s="74"/>
      <c r="E1" s="74"/>
      <c r="F1" s="74"/>
      <c r="G1" s="74"/>
      <c r="H1" s="74"/>
    </row>
    <row r="2" spans="1:10" s="1" customFormat="1" ht="26.25">
      <c r="A2" s="9" t="s">
        <v>37</v>
      </c>
      <c r="B2" s="9"/>
      <c r="C2" s="9"/>
      <c r="D2" s="9"/>
      <c r="E2" s="9"/>
      <c r="F2" s="9"/>
      <c r="G2" s="9"/>
      <c r="H2" s="9"/>
    </row>
    <row r="3" spans="1:10" s="1" customFormat="1" ht="26.25">
      <c r="A3" s="9"/>
      <c r="B3" s="9"/>
      <c r="C3" s="9"/>
      <c r="D3" s="9"/>
      <c r="E3" s="9"/>
      <c r="F3" s="9"/>
      <c r="G3" s="9"/>
      <c r="H3" s="9"/>
    </row>
    <row r="4" spans="1:10" s="1" customFormat="1" ht="26.25">
      <c r="A4" s="9" t="s">
        <v>69</v>
      </c>
      <c r="B4" s="9"/>
      <c r="C4" s="9"/>
      <c r="D4" s="9"/>
      <c r="E4" s="9"/>
      <c r="F4" s="9"/>
      <c r="G4" s="9"/>
      <c r="H4" s="9"/>
    </row>
    <row r="5" spans="1:10" s="1" customFormat="1" ht="26.25">
      <c r="A5" s="9" t="s">
        <v>78</v>
      </c>
      <c r="B5" s="9"/>
      <c r="C5" s="9"/>
      <c r="D5" s="9"/>
      <c r="E5" s="9"/>
      <c r="F5" s="9"/>
      <c r="G5" s="9"/>
      <c r="H5" s="9"/>
    </row>
    <row r="6" spans="1:10" s="1" customFormat="1" ht="27" thickBot="1">
      <c r="A6" s="10"/>
      <c r="B6" s="10"/>
      <c r="C6" s="10"/>
      <c r="D6" s="10"/>
      <c r="E6" s="10"/>
      <c r="F6" s="10"/>
      <c r="G6" s="10"/>
      <c r="H6" s="11" t="s">
        <v>0</v>
      </c>
    </row>
    <row r="7" spans="1:10" s="1" customFormat="1" ht="26.25">
      <c r="A7" s="12"/>
      <c r="B7" s="13"/>
      <c r="C7" s="44" t="s">
        <v>29</v>
      </c>
      <c r="D7" s="59"/>
      <c r="E7" s="45"/>
      <c r="F7" s="46" t="s">
        <v>53</v>
      </c>
      <c r="G7" s="46"/>
      <c r="H7" s="4" t="s">
        <v>38</v>
      </c>
      <c r="J7" s="71" t="s">
        <v>83</v>
      </c>
    </row>
    <row r="8" spans="1:10" s="1" customFormat="1" ht="26.25">
      <c r="A8" s="12"/>
      <c r="B8" s="13"/>
      <c r="C8" s="47">
        <v>42004</v>
      </c>
      <c r="D8" s="47">
        <v>41912</v>
      </c>
      <c r="E8" s="47">
        <v>41639</v>
      </c>
      <c r="F8" s="47">
        <v>42004</v>
      </c>
      <c r="G8" s="47">
        <v>41639</v>
      </c>
      <c r="H8" s="5">
        <v>41729</v>
      </c>
      <c r="J8" s="5">
        <v>41912</v>
      </c>
    </row>
    <row r="9" spans="1:10" s="1" customFormat="1" ht="27" thickBot="1">
      <c r="A9" s="14"/>
      <c r="B9" s="15"/>
      <c r="C9" s="68"/>
      <c r="D9" s="69"/>
      <c r="E9" s="70"/>
      <c r="F9" s="70"/>
      <c r="G9" s="70"/>
      <c r="H9" s="6" t="s">
        <v>39</v>
      </c>
      <c r="J9" s="6"/>
    </row>
    <row r="10" spans="1:10" ht="26.25">
      <c r="A10" s="18" t="s">
        <v>1</v>
      </c>
      <c r="B10" s="19"/>
      <c r="C10" s="67">
        <f>+F10-J10</f>
        <v>3426.9199999999992</v>
      </c>
      <c r="D10" s="67">
        <v>3362.85</v>
      </c>
      <c r="E10" s="67">
        <v>2340.9400000000005</v>
      </c>
      <c r="F10" s="67">
        <v>9959.64</v>
      </c>
      <c r="G10" s="67">
        <v>7294.51</v>
      </c>
      <c r="H10" s="53">
        <v>10314.1</v>
      </c>
      <c r="J10" s="72">
        <v>6532.72</v>
      </c>
    </row>
    <row r="11" spans="1:10" ht="26.25">
      <c r="A11" s="60" t="s">
        <v>75</v>
      </c>
      <c r="B11" s="23"/>
      <c r="C11" s="16"/>
      <c r="D11" s="65"/>
      <c r="E11" s="16"/>
      <c r="F11" s="16"/>
      <c r="G11" s="16"/>
      <c r="H11" s="66"/>
    </row>
    <row r="12" spans="1:10" ht="26.25">
      <c r="A12" s="20" t="s">
        <v>2</v>
      </c>
      <c r="B12" s="21"/>
      <c r="C12" s="16">
        <f>+F12-D12</f>
        <v>0</v>
      </c>
      <c r="D12" s="16">
        <v>0</v>
      </c>
      <c r="E12" s="16">
        <v>0</v>
      </c>
      <c r="F12" s="16">
        <v>0</v>
      </c>
      <c r="G12" s="16">
        <v>0</v>
      </c>
      <c r="H12" s="55">
        <v>0</v>
      </c>
      <c r="J12" s="53">
        <v>0</v>
      </c>
    </row>
    <row r="13" spans="1:10" s="1" customFormat="1" ht="26.25">
      <c r="A13" s="32" t="s">
        <v>67</v>
      </c>
      <c r="B13" s="29"/>
      <c r="C13" s="17">
        <f>+C10+C12</f>
        <v>3426.9199999999992</v>
      </c>
      <c r="D13" s="17">
        <f>+D10+D12</f>
        <v>3362.85</v>
      </c>
      <c r="E13" s="17">
        <v>2340.9400000000005</v>
      </c>
      <c r="F13" s="17">
        <f>+F10+F12</f>
        <v>9959.64</v>
      </c>
      <c r="G13" s="17">
        <v>7294.51</v>
      </c>
      <c r="H13" s="17">
        <f>+H10+H12</f>
        <v>10314.1</v>
      </c>
      <c r="J13" s="54">
        <f>+J10+J12</f>
        <v>6532.72</v>
      </c>
    </row>
    <row r="14" spans="1:10" ht="26.25">
      <c r="A14" s="22" t="s">
        <v>3</v>
      </c>
      <c r="B14" s="23"/>
      <c r="C14" s="16"/>
      <c r="D14" s="63"/>
      <c r="E14" s="16"/>
      <c r="F14" s="16"/>
      <c r="G14" s="16"/>
      <c r="H14" s="7"/>
      <c r="J14" s="7"/>
    </row>
    <row r="15" spans="1:10" ht="26.25">
      <c r="A15" s="22" t="s">
        <v>52</v>
      </c>
      <c r="B15" s="23"/>
      <c r="C15" s="16">
        <f>+F15-J15</f>
        <v>-18.150000000000006</v>
      </c>
      <c r="D15" s="64">
        <v>-114.99</v>
      </c>
      <c r="E15" s="16">
        <v>-62.94</v>
      </c>
      <c r="F15" s="16">
        <v>-207.74</v>
      </c>
      <c r="G15" s="16">
        <v>-295.75</v>
      </c>
      <c r="H15" s="55">
        <v>-89.8</v>
      </c>
      <c r="J15" s="55">
        <v>-189.59</v>
      </c>
    </row>
    <row r="16" spans="1:10" ht="26.25">
      <c r="A16" s="22" t="s">
        <v>10</v>
      </c>
      <c r="B16" s="23"/>
      <c r="C16" s="16"/>
      <c r="D16" s="16"/>
      <c r="E16" s="16"/>
      <c r="F16" s="16"/>
      <c r="G16" s="16"/>
      <c r="H16" s="55"/>
      <c r="J16" s="55"/>
    </row>
    <row r="17" spans="1:10" ht="26.25">
      <c r="A17" s="22" t="s">
        <v>4</v>
      </c>
      <c r="B17" s="23"/>
      <c r="C17" s="16">
        <f t="shared" ref="C17:C21" si="0">+F17-J17</f>
        <v>1290.7099999999996</v>
      </c>
      <c r="D17" s="64">
        <v>1331.74</v>
      </c>
      <c r="E17" s="16">
        <v>980.23999999999978</v>
      </c>
      <c r="F17" s="16">
        <v>3940.99</v>
      </c>
      <c r="G17" s="16">
        <v>3108.7</v>
      </c>
      <c r="H17" s="55">
        <v>4242.4799999999996</v>
      </c>
      <c r="I17" s="48"/>
      <c r="J17" s="55">
        <v>2650.28</v>
      </c>
    </row>
    <row r="18" spans="1:10" ht="26.25">
      <c r="A18" s="22" t="s">
        <v>5</v>
      </c>
      <c r="B18" s="23"/>
      <c r="C18" s="16">
        <f t="shared" si="0"/>
        <v>0</v>
      </c>
      <c r="D18" s="64">
        <f>15.33-1.53</f>
        <v>13.8</v>
      </c>
      <c r="E18" s="16">
        <v>14.21</v>
      </c>
      <c r="F18" s="16">
        <v>30.57</v>
      </c>
      <c r="G18" s="16">
        <v>43.06</v>
      </c>
      <c r="H18" s="55">
        <v>74.09</v>
      </c>
      <c r="I18" s="48"/>
      <c r="J18" s="55">
        <f>32.1-1.53</f>
        <v>30.57</v>
      </c>
    </row>
    <row r="19" spans="1:10" ht="26.25">
      <c r="A19" s="22" t="s">
        <v>6</v>
      </c>
      <c r="B19" s="23"/>
      <c r="C19" s="16">
        <f t="shared" si="0"/>
        <v>576.52000000000021</v>
      </c>
      <c r="D19" s="64">
        <v>563.54999999999995</v>
      </c>
      <c r="E19" s="16">
        <v>384.77999999999986</v>
      </c>
      <c r="F19" s="16">
        <v>1678.39</v>
      </c>
      <c r="G19" s="16">
        <v>1138.3699999999999</v>
      </c>
      <c r="H19" s="55">
        <v>1566.78</v>
      </c>
      <c r="I19" s="48"/>
      <c r="J19" s="55">
        <v>1101.8699999999999</v>
      </c>
    </row>
    <row r="20" spans="1:10" ht="26.25">
      <c r="A20" s="22" t="s">
        <v>7</v>
      </c>
      <c r="B20" s="23"/>
      <c r="C20" s="16">
        <f t="shared" si="0"/>
        <v>105.37</v>
      </c>
      <c r="D20" s="64">
        <v>92.13</v>
      </c>
      <c r="E20" s="16">
        <v>47.53</v>
      </c>
      <c r="F20" s="16">
        <v>279.13</v>
      </c>
      <c r="G20" s="16">
        <v>139.88</v>
      </c>
      <c r="H20" s="55">
        <v>206.45</v>
      </c>
      <c r="J20" s="55">
        <v>173.76</v>
      </c>
    </row>
    <row r="21" spans="1:10" ht="26.25">
      <c r="A21" s="22" t="s">
        <v>8</v>
      </c>
      <c r="B21" s="23"/>
      <c r="C21" s="16">
        <f t="shared" si="0"/>
        <v>1078.71</v>
      </c>
      <c r="D21" s="64">
        <f>1006.8+1.53</f>
        <v>1008.3299999999999</v>
      </c>
      <c r="E21" s="16">
        <v>810.31</v>
      </c>
      <c r="F21" s="16">
        <v>3061.02</v>
      </c>
      <c r="G21" s="16">
        <v>2424.77</v>
      </c>
      <c r="H21" s="55">
        <v>3349.63</v>
      </c>
      <c r="J21" s="55">
        <f>2018.46+1.53-37.68</f>
        <v>1982.31</v>
      </c>
    </row>
    <row r="22" spans="1:10" s="1" customFormat="1" ht="26.25">
      <c r="A22" s="24" t="s">
        <v>9</v>
      </c>
      <c r="B22" s="25"/>
      <c r="C22" s="17">
        <f>SUM(C15:C21)</f>
        <v>3033.16</v>
      </c>
      <c r="D22" s="17">
        <f>SUM(D15:D21)</f>
        <v>2894.56</v>
      </c>
      <c r="E22" s="17">
        <v>2174.1299999999992</v>
      </c>
      <c r="F22" s="17">
        <f>SUM(F15:F21)</f>
        <v>8782.36</v>
      </c>
      <c r="G22" s="17">
        <v>6559.0299999999988</v>
      </c>
      <c r="H22" s="17">
        <f>SUM(H15:H21)</f>
        <v>9349.6299999999992</v>
      </c>
      <c r="I22" s="49"/>
      <c r="J22" s="54">
        <f t="shared" ref="J22" si="1">SUM(J15:J21)</f>
        <v>5749.2000000000007</v>
      </c>
    </row>
    <row r="23" spans="1:10" ht="26.25">
      <c r="A23" s="22" t="s">
        <v>11</v>
      </c>
      <c r="B23" s="23"/>
      <c r="C23" s="16"/>
      <c r="D23" s="16"/>
      <c r="E23" s="16"/>
      <c r="F23" s="16"/>
      <c r="G23" s="16"/>
      <c r="H23" s="8"/>
      <c r="J23" s="8"/>
    </row>
    <row r="24" spans="1:10" ht="26.25">
      <c r="A24" s="20" t="s">
        <v>12</v>
      </c>
      <c r="B24" s="21"/>
      <c r="C24" s="16"/>
      <c r="D24" s="16"/>
      <c r="E24" s="16"/>
      <c r="F24" s="16"/>
      <c r="G24" s="16"/>
      <c r="H24" s="8"/>
      <c r="J24" s="8"/>
    </row>
    <row r="25" spans="1:10" ht="26.25">
      <c r="A25" s="22" t="s">
        <v>16</v>
      </c>
      <c r="B25" s="23"/>
      <c r="C25" s="16"/>
      <c r="D25" s="16"/>
      <c r="E25" s="16"/>
      <c r="F25" s="16"/>
      <c r="G25" s="16"/>
      <c r="H25" s="8"/>
      <c r="J25" s="8"/>
    </row>
    <row r="26" spans="1:10" ht="26.25">
      <c r="A26" s="20" t="s">
        <v>17</v>
      </c>
      <c r="B26" s="21"/>
      <c r="C26" s="16">
        <f>+C13-C22</f>
        <v>393.75999999999931</v>
      </c>
      <c r="D26" s="16">
        <f>+D13-D22</f>
        <v>468.28999999999996</v>
      </c>
      <c r="E26" s="16">
        <v>166.81000000000131</v>
      </c>
      <c r="F26" s="16">
        <f>+F10-F22</f>
        <v>1177.2799999999988</v>
      </c>
      <c r="G26" s="16">
        <v>735.48000000000138</v>
      </c>
      <c r="H26" s="55">
        <v>964.47</v>
      </c>
      <c r="J26" s="55">
        <f>+J10-J22</f>
        <v>783.51999999999953</v>
      </c>
    </row>
    <row r="27" spans="1:10" ht="26.25">
      <c r="A27" s="26" t="s">
        <v>13</v>
      </c>
      <c r="B27" s="27"/>
      <c r="C27" s="16">
        <f t="shared" ref="C27:C29" si="2">+F27-J27</f>
        <v>9.6599999999999966</v>
      </c>
      <c r="D27" s="64">
        <v>10.98</v>
      </c>
      <c r="E27" s="16">
        <v>16.729999999999997</v>
      </c>
      <c r="F27" s="16">
        <v>34.33</v>
      </c>
      <c r="G27" s="16">
        <v>44.05</v>
      </c>
      <c r="H27" s="55">
        <v>61.56</v>
      </c>
      <c r="J27" s="55">
        <f>62.35-37.68</f>
        <v>24.67</v>
      </c>
    </row>
    <row r="28" spans="1:10" ht="26.25">
      <c r="A28" s="26" t="s">
        <v>14</v>
      </c>
      <c r="B28" s="27"/>
      <c r="C28" s="16">
        <f t="shared" si="2"/>
        <v>403.41999999999928</v>
      </c>
      <c r="D28" s="64">
        <v>479.27</v>
      </c>
      <c r="E28" s="16">
        <v>183.54000000000121</v>
      </c>
      <c r="F28" s="16">
        <f>+F26+F27</f>
        <v>1211.6099999999988</v>
      </c>
      <c r="G28" s="16">
        <v>779.53000000000134</v>
      </c>
      <c r="H28" s="55">
        <v>1026.03</v>
      </c>
      <c r="J28" s="55">
        <f>J26+J27</f>
        <v>808.18999999999949</v>
      </c>
    </row>
    <row r="29" spans="1:10" ht="26.25">
      <c r="A29" s="26" t="s">
        <v>55</v>
      </c>
      <c r="B29" s="27"/>
      <c r="C29" s="16">
        <f t="shared" si="2"/>
        <v>104.72000000000003</v>
      </c>
      <c r="D29" s="64">
        <v>106.93</v>
      </c>
      <c r="E29" s="16">
        <v>86.5</v>
      </c>
      <c r="F29" s="16">
        <v>292.11</v>
      </c>
      <c r="G29" s="16">
        <v>254.37</v>
      </c>
      <c r="H29" s="55">
        <v>331.1</v>
      </c>
      <c r="J29" s="55">
        <v>187.39</v>
      </c>
    </row>
    <row r="30" spans="1:10" ht="26.25">
      <c r="A30" s="26" t="s">
        <v>15</v>
      </c>
      <c r="B30" s="27"/>
      <c r="C30" s="16">
        <f>+C28-C29</f>
        <v>298.69999999999925</v>
      </c>
      <c r="D30" s="16">
        <f>+D28-D29</f>
        <v>372.34</v>
      </c>
      <c r="E30" s="16">
        <v>97.040000000001214</v>
      </c>
      <c r="F30" s="16">
        <v>919.5</v>
      </c>
      <c r="G30" s="16">
        <v>525.16000000000133</v>
      </c>
      <c r="H30" s="55">
        <v>694.93</v>
      </c>
      <c r="J30" s="73">
        <f>+J28-J29</f>
        <v>620.7999999999995</v>
      </c>
    </row>
    <row r="31" spans="1:10" s="1" customFormat="1" ht="26.25">
      <c r="A31" s="28" t="s">
        <v>68</v>
      </c>
      <c r="B31" s="29"/>
      <c r="C31" s="16">
        <f>+C30</f>
        <v>298.69999999999925</v>
      </c>
      <c r="D31" s="16">
        <f>+D30</f>
        <v>372.34</v>
      </c>
      <c r="E31" s="17">
        <v>97.040000000001214</v>
      </c>
      <c r="F31" s="17">
        <f>+F30</f>
        <v>919.5</v>
      </c>
      <c r="G31" s="17">
        <v>525.16000000000133</v>
      </c>
      <c r="H31" s="56">
        <f>+H30</f>
        <v>694.93</v>
      </c>
      <c r="J31" s="56">
        <f>+J30</f>
        <v>620.7999999999995</v>
      </c>
    </row>
    <row r="32" spans="1:10" ht="26.25">
      <c r="A32" s="30" t="s">
        <v>56</v>
      </c>
      <c r="B32" s="31"/>
      <c r="C32" s="16"/>
      <c r="D32" s="16"/>
      <c r="E32" s="16"/>
      <c r="F32" s="16"/>
      <c r="G32" s="16"/>
      <c r="H32" s="55"/>
      <c r="J32" s="55"/>
    </row>
    <row r="33" spans="1:10" ht="26.25">
      <c r="A33" s="22" t="s">
        <v>26</v>
      </c>
      <c r="B33" s="23"/>
      <c r="C33" s="16">
        <f t="shared" ref="C33:C34" si="3">+F33-J33</f>
        <v>-105</v>
      </c>
      <c r="D33" s="64">
        <v>-135</v>
      </c>
      <c r="E33" s="16">
        <v>-30</v>
      </c>
      <c r="F33" s="16">
        <v>-340</v>
      </c>
      <c r="G33" s="16">
        <v>-120</v>
      </c>
      <c r="H33" s="55">
        <v>-217</v>
      </c>
      <c r="J33" s="55">
        <v>-235</v>
      </c>
    </row>
    <row r="34" spans="1:10" ht="26.25">
      <c r="A34" s="22" t="s">
        <v>27</v>
      </c>
      <c r="B34" s="23"/>
      <c r="C34" s="16">
        <f t="shared" si="3"/>
        <v>3.9800000000000004</v>
      </c>
      <c r="D34" s="64">
        <v>70.150000000000006</v>
      </c>
      <c r="E34" s="16">
        <v>-13</v>
      </c>
      <c r="F34" s="16">
        <v>18.05</v>
      </c>
      <c r="G34" s="16">
        <v>-38</v>
      </c>
      <c r="H34" s="55">
        <v>-39.31</v>
      </c>
      <c r="J34" s="55">
        <v>14.07</v>
      </c>
    </row>
    <row r="35" spans="1:10" ht="26.25">
      <c r="A35" s="20" t="s">
        <v>57</v>
      </c>
      <c r="B35" s="21"/>
      <c r="C35" s="16">
        <f t="shared" ref="C35" si="4">+F35-D35</f>
        <v>0</v>
      </c>
      <c r="D35" s="64">
        <v>0</v>
      </c>
      <c r="E35" s="16">
        <v>0</v>
      </c>
      <c r="F35" s="16"/>
      <c r="G35" s="16">
        <v>0</v>
      </c>
      <c r="H35" s="55">
        <v>0</v>
      </c>
      <c r="J35" s="55">
        <v>0</v>
      </c>
    </row>
    <row r="36" spans="1:10" s="1" customFormat="1" ht="26.25">
      <c r="A36" s="24" t="s">
        <v>58</v>
      </c>
      <c r="B36" s="25"/>
      <c r="C36" s="17"/>
      <c r="D36" s="17"/>
      <c r="E36" s="17"/>
      <c r="F36" s="17"/>
      <c r="G36" s="17"/>
      <c r="H36" s="54"/>
      <c r="J36" s="54"/>
    </row>
    <row r="37" spans="1:10" s="1" customFormat="1" ht="26.25">
      <c r="A37" s="32" t="s">
        <v>59</v>
      </c>
      <c r="B37" s="33"/>
      <c r="C37" s="17">
        <f>+C31+C33+C34+C35</f>
        <v>197.67999999999924</v>
      </c>
      <c r="D37" s="17">
        <f>+D31+D33+D34+D35</f>
        <v>307.49</v>
      </c>
      <c r="E37" s="17">
        <v>54.040000000001214</v>
      </c>
      <c r="F37" s="17">
        <f>+F31+F33+F34+-F35</f>
        <v>597.54999999999995</v>
      </c>
      <c r="G37" s="17">
        <v>367.16000000000133</v>
      </c>
      <c r="H37" s="17">
        <f>+H31+H33+H34+-H35</f>
        <v>438.61999999999995</v>
      </c>
      <c r="J37" s="54">
        <f>J31+J33+J34-J35</f>
        <v>399.86999999999949</v>
      </c>
    </row>
    <row r="38" spans="1:10" ht="26.25">
      <c r="A38" s="26" t="s">
        <v>60</v>
      </c>
      <c r="B38" s="27"/>
      <c r="C38" s="16">
        <f>+C37</f>
        <v>197.67999999999924</v>
      </c>
      <c r="D38" s="16">
        <f>+D37</f>
        <v>307.49</v>
      </c>
      <c r="E38" s="16">
        <v>54.040000000001214</v>
      </c>
      <c r="F38" s="16">
        <f>+F37</f>
        <v>597.54999999999995</v>
      </c>
      <c r="G38" s="16">
        <v>367.16000000000133</v>
      </c>
      <c r="H38" s="16">
        <f>+H37</f>
        <v>438.61999999999995</v>
      </c>
      <c r="J38" s="55">
        <f t="shared" ref="J38" si="5">+J37</f>
        <v>399.86999999999949</v>
      </c>
    </row>
    <row r="39" spans="1:10" ht="26.25">
      <c r="A39" s="22" t="s">
        <v>61</v>
      </c>
      <c r="B39" s="23"/>
      <c r="C39" s="16">
        <v>224</v>
      </c>
      <c r="D39" s="16">
        <v>224</v>
      </c>
      <c r="E39" s="16">
        <v>224</v>
      </c>
      <c r="F39" s="16">
        <v>224</v>
      </c>
      <c r="G39" s="16">
        <v>224</v>
      </c>
      <c r="H39" s="55">
        <v>224</v>
      </c>
      <c r="J39" s="55">
        <v>224</v>
      </c>
    </row>
    <row r="40" spans="1:10" ht="26.25">
      <c r="A40" s="20" t="s">
        <v>62</v>
      </c>
      <c r="B40" s="21"/>
      <c r="C40" s="16">
        <v>2</v>
      </c>
      <c r="D40" s="16">
        <v>2</v>
      </c>
      <c r="E40" s="16">
        <v>2</v>
      </c>
      <c r="F40" s="16">
        <v>2</v>
      </c>
      <c r="G40" s="16">
        <v>2</v>
      </c>
      <c r="H40" s="55">
        <v>2</v>
      </c>
      <c r="J40" s="55">
        <v>2</v>
      </c>
    </row>
    <row r="41" spans="1:10" ht="26.25">
      <c r="A41" s="22" t="s">
        <v>63</v>
      </c>
      <c r="B41" s="23"/>
      <c r="C41" s="16"/>
      <c r="D41" s="16"/>
      <c r="E41" s="16">
        <v>0</v>
      </c>
      <c r="F41" s="16">
        <v>0</v>
      </c>
      <c r="G41" s="16">
        <v>0</v>
      </c>
      <c r="H41" s="55">
        <v>0</v>
      </c>
      <c r="J41" s="55"/>
    </row>
    <row r="42" spans="1:10" ht="26.25">
      <c r="A42" s="20" t="s">
        <v>18</v>
      </c>
      <c r="B42" s="21"/>
      <c r="C42" s="16"/>
      <c r="D42" s="16"/>
      <c r="E42" s="16"/>
      <c r="F42" s="16"/>
      <c r="G42" s="16"/>
      <c r="H42" s="55"/>
      <c r="J42" s="55"/>
    </row>
    <row r="43" spans="1:10" ht="26.25">
      <c r="A43" s="22" t="s">
        <v>64</v>
      </c>
      <c r="B43" s="23"/>
      <c r="C43" s="16"/>
      <c r="D43" s="16"/>
      <c r="E43" s="16"/>
      <c r="F43" s="16"/>
      <c r="G43" s="16"/>
      <c r="H43" s="55"/>
      <c r="J43" s="55"/>
    </row>
    <row r="44" spans="1:10" ht="26.25">
      <c r="A44" s="24" t="s">
        <v>54</v>
      </c>
      <c r="B44" s="23"/>
      <c r="C44" s="17">
        <v>2</v>
      </c>
      <c r="D44" s="17">
        <v>2</v>
      </c>
      <c r="E44" s="17">
        <v>2</v>
      </c>
      <c r="F44" s="17">
        <v>2</v>
      </c>
      <c r="G44" s="17">
        <v>2</v>
      </c>
      <c r="H44" s="54">
        <v>2</v>
      </c>
      <c r="J44" s="56">
        <v>2</v>
      </c>
    </row>
    <row r="45" spans="1:10" ht="26.25">
      <c r="A45" s="22" t="s">
        <v>19</v>
      </c>
      <c r="B45" s="23"/>
      <c r="C45" s="16">
        <v>1.77</v>
      </c>
      <c r="D45" s="64">
        <v>2.75</v>
      </c>
      <c r="E45" s="16">
        <v>0.48250000000001086</v>
      </c>
      <c r="F45" s="16">
        <v>5.34</v>
      </c>
      <c r="G45" s="16">
        <v>3.2782142857142977</v>
      </c>
      <c r="H45" s="55">
        <v>3.92</v>
      </c>
      <c r="J45" s="73">
        <f>+J37/112</f>
        <v>3.5702678571428526</v>
      </c>
    </row>
    <row r="46" spans="1:10" ht="26.25">
      <c r="A46" s="22" t="s">
        <v>20</v>
      </c>
      <c r="B46" s="23"/>
      <c r="C46" s="16"/>
      <c r="D46" s="64"/>
      <c r="E46" s="16"/>
      <c r="F46" s="16"/>
      <c r="G46" s="16"/>
      <c r="H46" s="55"/>
      <c r="J46" s="73"/>
    </row>
    <row r="47" spans="1:10" ht="26.25">
      <c r="A47" s="22" t="s">
        <v>21</v>
      </c>
      <c r="B47" s="23"/>
      <c r="C47" s="16"/>
      <c r="D47" s="64"/>
      <c r="E47" s="16"/>
      <c r="F47" s="16"/>
      <c r="G47" s="16"/>
      <c r="H47" s="55"/>
      <c r="J47" s="73"/>
    </row>
    <row r="48" spans="1:10" ht="26.25">
      <c r="A48" s="22" t="s">
        <v>22</v>
      </c>
      <c r="B48" s="23"/>
      <c r="C48" s="16">
        <v>1.77</v>
      </c>
      <c r="D48" s="64">
        <v>2.75</v>
      </c>
      <c r="E48" s="16">
        <v>0.48250000000001086</v>
      </c>
      <c r="F48" s="16">
        <v>5.34</v>
      </c>
      <c r="G48" s="16">
        <v>3.2782142857142977</v>
      </c>
      <c r="H48" s="55">
        <v>3.92</v>
      </c>
      <c r="J48" s="73">
        <f>+J37/112</f>
        <v>3.5702678571428526</v>
      </c>
    </row>
    <row r="49" spans="1:10" ht="26.25">
      <c r="A49" s="22" t="s">
        <v>23</v>
      </c>
      <c r="B49" s="23"/>
      <c r="C49" s="16"/>
      <c r="D49" s="64"/>
      <c r="E49" s="16"/>
      <c r="F49" s="16"/>
      <c r="G49" s="16"/>
      <c r="H49" s="55"/>
      <c r="J49" s="73"/>
    </row>
    <row r="50" spans="1:10" ht="26.25">
      <c r="A50" s="20" t="s">
        <v>21</v>
      </c>
      <c r="B50" s="21"/>
      <c r="C50" s="16"/>
      <c r="D50" s="64"/>
      <c r="E50" s="16"/>
      <c r="F50" s="16"/>
      <c r="G50" s="16"/>
      <c r="H50" s="55"/>
      <c r="J50" s="73"/>
    </row>
    <row r="51" spans="1:10" ht="26.25">
      <c r="A51" s="22" t="s">
        <v>65</v>
      </c>
      <c r="B51" s="23"/>
      <c r="C51" s="16"/>
      <c r="D51" s="64"/>
      <c r="E51" s="16"/>
      <c r="F51" s="16"/>
      <c r="G51" s="16"/>
      <c r="H51" s="55"/>
      <c r="J51" s="73"/>
    </row>
    <row r="52" spans="1:10" ht="26.25">
      <c r="A52" s="22" t="s">
        <v>24</v>
      </c>
      <c r="B52" s="23"/>
      <c r="C52" s="50">
        <v>4934442</v>
      </c>
      <c r="D52" s="50">
        <v>4934442</v>
      </c>
      <c r="E52" s="50">
        <v>4964692</v>
      </c>
      <c r="F52" s="50">
        <v>4934442</v>
      </c>
      <c r="G52" s="50">
        <v>4964692</v>
      </c>
      <c r="H52" s="61">
        <v>4964692</v>
      </c>
      <c r="J52" s="61">
        <v>4934442</v>
      </c>
    </row>
    <row r="53" spans="1:10" ht="27" thickBot="1">
      <c r="A53" s="34" t="s">
        <v>25</v>
      </c>
      <c r="B53" s="35"/>
      <c r="C53" s="16">
        <v>44.06</v>
      </c>
      <c r="D53" s="16">
        <v>44.06</v>
      </c>
      <c r="E53" s="16">
        <v>44.33</v>
      </c>
      <c r="F53" s="16">
        <v>44.06</v>
      </c>
      <c r="G53" s="16">
        <v>44.33</v>
      </c>
      <c r="H53" s="55">
        <v>44.33</v>
      </c>
      <c r="J53" s="55">
        <v>44.06</v>
      </c>
    </row>
    <row r="54" spans="1:10" ht="26.25">
      <c r="A54" s="39" t="s">
        <v>66</v>
      </c>
      <c r="B54" s="19"/>
      <c r="C54" s="16"/>
      <c r="D54" s="16"/>
      <c r="E54" s="16"/>
      <c r="F54" s="16"/>
      <c r="G54" s="16"/>
      <c r="H54" s="55"/>
      <c r="J54" s="55"/>
    </row>
    <row r="55" spans="1:10" ht="26.25">
      <c r="A55" s="22" t="s">
        <v>40</v>
      </c>
      <c r="B55" s="23"/>
      <c r="C55" s="16"/>
      <c r="D55" s="16"/>
      <c r="E55" s="16"/>
      <c r="F55" s="16"/>
      <c r="G55" s="16"/>
      <c r="H55" s="55"/>
      <c r="J55" s="55"/>
    </row>
    <row r="56" spans="1:10" ht="26.25">
      <c r="A56" s="22" t="s">
        <v>41</v>
      </c>
      <c r="B56" s="23"/>
      <c r="C56" s="16"/>
      <c r="D56" s="16"/>
      <c r="E56" s="16"/>
      <c r="F56" s="16"/>
      <c r="G56" s="16"/>
      <c r="H56" s="55"/>
      <c r="J56" s="55"/>
    </row>
    <row r="57" spans="1:10" ht="26.25">
      <c r="A57" s="22" t="s">
        <v>42</v>
      </c>
      <c r="B57" s="23"/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7">
        <v>0</v>
      </c>
      <c r="J57" s="57">
        <v>0</v>
      </c>
    </row>
    <row r="58" spans="1:10" ht="26.25">
      <c r="A58" s="40" t="s">
        <v>43</v>
      </c>
      <c r="B58" s="23"/>
      <c r="C58" s="51"/>
      <c r="D58" s="51"/>
      <c r="E58" s="51"/>
      <c r="F58" s="51"/>
      <c r="G58" s="51"/>
      <c r="H58" s="57"/>
      <c r="J58" s="57"/>
    </row>
    <row r="59" spans="1:10" ht="26.25">
      <c r="A59" s="40" t="s">
        <v>44</v>
      </c>
      <c r="B59" s="23"/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7">
        <v>0</v>
      </c>
      <c r="J59" s="57">
        <v>0</v>
      </c>
    </row>
    <row r="60" spans="1:10" ht="26.25">
      <c r="A60" s="40" t="s">
        <v>43</v>
      </c>
      <c r="B60" s="23"/>
      <c r="C60" s="51"/>
      <c r="D60" s="51"/>
      <c r="E60" s="51"/>
      <c r="F60" s="51"/>
      <c r="G60" s="51"/>
      <c r="H60" s="57"/>
      <c r="J60" s="57"/>
    </row>
    <row r="61" spans="1:10" ht="26.25">
      <c r="A61" s="40" t="s">
        <v>45</v>
      </c>
      <c r="B61" s="23"/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8">
        <v>0</v>
      </c>
      <c r="J61" s="58">
        <v>0</v>
      </c>
    </row>
    <row r="62" spans="1:10" ht="26.25">
      <c r="A62" s="22" t="s">
        <v>46</v>
      </c>
      <c r="B62" s="23"/>
      <c r="C62" s="51"/>
      <c r="D62" s="51"/>
      <c r="E62" s="51"/>
      <c r="F62" s="51"/>
      <c r="G62" s="51"/>
      <c r="H62" s="57"/>
      <c r="J62" s="57"/>
    </row>
    <row r="63" spans="1:10" ht="26.25">
      <c r="A63" s="22" t="s">
        <v>47</v>
      </c>
      <c r="B63" s="23"/>
      <c r="C63" s="51">
        <v>6265558</v>
      </c>
      <c r="D63" s="51">
        <v>6265558</v>
      </c>
      <c r="E63" s="51">
        <v>6235308</v>
      </c>
      <c r="F63" s="51">
        <v>6265558</v>
      </c>
      <c r="G63" s="51">
        <v>6235308</v>
      </c>
      <c r="H63" s="57">
        <v>6235308</v>
      </c>
      <c r="J63" s="57">
        <v>6265558</v>
      </c>
    </row>
    <row r="64" spans="1:10" ht="26.25">
      <c r="A64" s="40" t="s">
        <v>48</v>
      </c>
      <c r="B64" s="23"/>
      <c r="C64" s="51"/>
      <c r="D64" s="51"/>
      <c r="E64" s="51"/>
      <c r="F64" s="51"/>
      <c r="G64" s="51"/>
      <c r="H64" s="57"/>
      <c r="J64" s="57"/>
    </row>
    <row r="65" spans="1:10" ht="26.25">
      <c r="A65" s="40" t="s">
        <v>49</v>
      </c>
      <c r="B65" s="23"/>
      <c r="C65" s="52">
        <v>100</v>
      </c>
      <c r="D65" s="52">
        <v>100</v>
      </c>
      <c r="E65" s="52">
        <v>100</v>
      </c>
      <c r="F65" s="52">
        <v>100</v>
      </c>
      <c r="G65" s="52">
        <v>100</v>
      </c>
      <c r="H65" s="58">
        <v>100</v>
      </c>
      <c r="J65" s="58">
        <v>100</v>
      </c>
    </row>
    <row r="66" spans="1:10" ht="26.25">
      <c r="A66" s="40" t="s">
        <v>50</v>
      </c>
      <c r="B66" s="23"/>
      <c r="C66" s="62"/>
      <c r="D66" s="62"/>
      <c r="E66" s="51"/>
      <c r="F66" s="62"/>
      <c r="G66" s="51"/>
      <c r="H66"/>
      <c r="J66" s="57"/>
    </row>
    <row r="67" spans="1:10" ht="27" thickBot="1">
      <c r="A67" s="41" t="s">
        <v>51</v>
      </c>
      <c r="B67" s="35"/>
      <c r="C67" s="52">
        <v>55.94</v>
      </c>
      <c r="D67" s="52">
        <v>55.94</v>
      </c>
      <c r="E67" s="52">
        <v>55.67</v>
      </c>
      <c r="F67" s="52">
        <v>55.94</v>
      </c>
      <c r="G67" s="52">
        <v>55.67</v>
      </c>
      <c r="H67" s="58">
        <v>55.67</v>
      </c>
      <c r="J67" s="58">
        <v>55.94</v>
      </c>
    </row>
    <row r="68" spans="1:10" ht="23.25">
      <c r="A68" s="36" t="s">
        <v>79</v>
      </c>
      <c r="B68" s="36"/>
      <c r="C68" s="36"/>
      <c r="D68" s="36"/>
      <c r="E68" s="36"/>
      <c r="F68" s="36"/>
      <c r="G68" s="36"/>
      <c r="H68" s="36"/>
    </row>
    <row r="69" spans="1:10" ht="23.25">
      <c r="A69" s="37" t="s">
        <v>71</v>
      </c>
      <c r="B69" s="36"/>
      <c r="C69" s="36"/>
      <c r="D69" s="36"/>
      <c r="E69" s="36"/>
      <c r="F69" s="36"/>
      <c r="G69" s="36"/>
      <c r="H69" s="36"/>
    </row>
    <row r="70" spans="1:10" ht="23.25">
      <c r="A70" s="36" t="s">
        <v>70</v>
      </c>
      <c r="B70" s="36"/>
      <c r="C70" s="36"/>
      <c r="D70" s="36"/>
      <c r="E70" s="36"/>
      <c r="F70" s="36"/>
      <c r="G70" s="36"/>
      <c r="H70" s="36"/>
    </row>
    <row r="71" spans="1:10" ht="23.25">
      <c r="A71" s="36" t="s">
        <v>80</v>
      </c>
      <c r="B71" s="36"/>
      <c r="C71" s="36"/>
      <c r="D71" s="36"/>
      <c r="E71" s="36"/>
      <c r="F71" s="36"/>
      <c r="G71" s="36"/>
      <c r="H71" s="36"/>
    </row>
    <row r="72" spans="1:10" ht="23.25">
      <c r="A72" s="36" t="s">
        <v>72</v>
      </c>
      <c r="B72" s="36"/>
      <c r="C72" s="36"/>
      <c r="D72" s="36"/>
      <c r="E72" s="36"/>
      <c r="F72" s="36"/>
      <c r="G72" s="36"/>
      <c r="H72" s="36"/>
    </row>
    <row r="73" spans="1:10" ht="23.25">
      <c r="A73" s="36" t="s">
        <v>81</v>
      </c>
      <c r="B73" s="36"/>
      <c r="C73" s="36"/>
      <c r="D73" s="36"/>
      <c r="E73" s="36"/>
      <c r="F73" s="36"/>
      <c r="G73" s="36"/>
      <c r="H73" s="36"/>
    </row>
    <row r="74" spans="1:10" ht="23.25">
      <c r="A74" s="36" t="s">
        <v>76</v>
      </c>
      <c r="B74" s="36"/>
      <c r="C74" s="36"/>
      <c r="D74" s="36"/>
      <c r="E74" s="36"/>
      <c r="F74" s="36"/>
      <c r="G74" s="36"/>
      <c r="H74" s="36"/>
    </row>
    <row r="75" spans="1:10" ht="23.25">
      <c r="A75" s="36" t="s">
        <v>73</v>
      </c>
      <c r="B75" s="36"/>
      <c r="C75" s="36"/>
      <c r="D75" s="36"/>
      <c r="E75" s="36"/>
      <c r="F75" s="36"/>
      <c r="G75" s="36"/>
      <c r="H75" s="36"/>
    </row>
    <row r="76" spans="1:10" ht="23.25">
      <c r="A76" s="36" t="s">
        <v>74</v>
      </c>
      <c r="B76" s="36"/>
      <c r="C76" s="36"/>
      <c r="D76" s="36"/>
      <c r="E76" s="36"/>
      <c r="F76" s="36"/>
      <c r="G76" s="36"/>
      <c r="H76" s="36"/>
    </row>
    <row r="77" spans="1:10" ht="23.25">
      <c r="A77" s="36" t="s">
        <v>77</v>
      </c>
      <c r="B77" s="36"/>
      <c r="C77" s="36"/>
      <c r="D77" s="36"/>
      <c r="E77" s="36"/>
      <c r="F77" s="36"/>
      <c r="G77" s="36"/>
      <c r="H77" s="36"/>
    </row>
    <row r="78" spans="1:10" ht="23.25">
      <c r="A78" s="36"/>
      <c r="B78" s="36"/>
      <c r="C78" s="36"/>
      <c r="D78" s="36"/>
      <c r="E78" s="36"/>
      <c r="F78" s="36"/>
      <c r="G78" s="36"/>
      <c r="H78" s="36"/>
    </row>
    <row r="79" spans="1:10" ht="23.25">
      <c r="A79" s="36" t="s">
        <v>30</v>
      </c>
      <c r="B79" s="36"/>
      <c r="C79" s="36"/>
      <c r="D79" s="36"/>
      <c r="E79" s="36"/>
      <c r="F79" s="42"/>
      <c r="G79" s="38" t="s">
        <v>31</v>
      </c>
      <c r="H79" s="43"/>
    </row>
    <row r="80" spans="1:10" ht="23.25">
      <c r="A80" s="36"/>
      <c r="B80" s="36"/>
      <c r="C80" s="36"/>
      <c r="D80" s="36"/>
      <c r="E80" s="36"/>
      <c r="F80" s="42"/>
      <c r="G80" s="38" t="s">
        <v>28</v>
      </c>
      <c r="H80" s="43"/>
    </row>
    <row r="81" spans="1:8" ht="23.25">
      <c r="A81" s="36"/>
      <c r="B81" s="36"/>
      <c r="C81" s="36"/>
      <c r="D81" s="36"/>
      <c r="E81" s="36"/>
      <c r="F81" s="42"/>
      <c r="G81" s="38"/>
      <c r="H81" s="43"/>
    </row>
    <row r="82" spans="1:8" ht="23.25">
      <c r="A82" s="36"/>
      <c r="B82" s="36"/>
      <c r="C82" s="36"/>
      <c r="D82" s="36"/>
      <c r="E82" s="36"/>
      <c r="F82" s="42"/>
      <c r="G82" s="38" t="s">
        <v>32</v>
      </c>
      <c r="H82" s="43"/>
    </row>
    <row r="83" spans="1:8" ht="23.25">
      <c r="A83" s="36" t="s">
        <v>33</v>
      </c>
      <c r="B83" s="36"/>
      <c r="C83" s="36"/>
      <c r="D83" s="36"/>
      <c r="E83" s="36"/>
      <c r="F83" s="42"/>
      <c r="G83" s="38" t="s">
        <v>34</v>
      </c>
      <c r="H83" s="43"/>
    </row>
    <row r="84" spans="1:8" ht="23.25">
      <c r="A84" s="36" t="s">
        <v>82</v>
      </c>
      <c r="B84" s="36"/>
      <c r="C84" s="36"/>
      <c r="D84" s="36"/>
      <c r="E84" s="36"/>
      <c r="F84" s="42"/>
      <c r="G84" s="38" t="s">
        <v>35</v>
      </c>
      <c r="H84" s="43"/>
    </row>
  </sheetData>
  <mergeCells count="1">
    <mergeCell ref="A1:H1"/>
  </mergeCells>
  <phoneticPr fontId="2" type="noConversion"/>
  <printOptions horizontalCentered="1"/>
  <pageMargins left="0" right="0" top="0" bottom="0" header="0.5" footer="0.5"/>
  <pageSetup paperSize="9" scale="38" orientation="portrait" verticalDpi="0" r:id="rId1"/>
  <headerFooter alignWithMargins="0"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2015-01-23T05:16:46Z</cp:lastPrinted>
  <dcterms:created xsi:type="dcterms:W3CDTF">2009-01-23T10:10:41Z</dcterms:created>
  <dcterms:modified xsi:type="dcterms:W3CDTF">2015-02-13T07:03:04Z</dcterms:modified>
</cp:coreProperties>
</file>