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DITED RESULTS" sheetId="1" r:id="rId1"/>
  </sheets>
  <definedNames/>
  <calcPr fullCalcOnLoad="1"/>
</workbook>
</file>

<file path=xl/sharedStrings.xml><?xml version="1.0" encoding="utf-8"?>
<sst xmlns="http://schemas.openxmlformats.org/spreadsheetml/2006/main" count="210" uniqueCount="139">
  <si>
    <t>SIMMONDS MARSHALL LIMITED</t>
  </si>
  <si>
    <t>Regd. Office : Mumbai-Pune Road, Kasarwadi, Pune - 411 034</t>
  </si>
  <si>
    <t>(Rs. In Lakhs)</t>
  </si>
  <si>
    <t xml:space="preserve">     - Number of shares</t>
  </si>
  <si>
    <t xml:space="preserve"> By Order of the Board</t>
  </si>
  <si>
    <t xml:space="preserve"> SIMMONDS MARSHALL LIMITED</t>
  </si>
  <si>
    <t>Sd/-</t>
  </si>
  <si>
    <t>PLACE: MUMBAI</t>
  </si>
  <si>
    <t>STATEMENT OF AUDITED FINANCIAL RESULTS FOR THE QUARTER &amp; YEAR ENDED 31ST MARCH 2013</t>
  </si>
  <si>
    <t>PART - I</t>
  </si>
  <si>
    <t>STANDALONE</t>
  </si>
  <si>
    <t>For the 3 months Ended</t>
  </si>
  <si>
    <t>Financial Year Ended</t>
  </si>
  <si>
    <t>CONSOLIDATED</t>
  </si>
  <si>
    <t>Audited</t>
  </si>
  <si>
    <t>Un-Audited</t>
  </si>
  <si>
    <t>PARTICULARS</t>
  </si>
  <si>
    <t>Income from Operations</t>
  </si>
  <si>
    <t>(a)</t>
  </si>
  <si>
    <t>Net Sales / Income from Operations</t>
  </si>
  <si>
    <t>(b)</t>
  </si>
  <si>
    <t>Other Operating Income</t>
  </si>
  <si>
    <t>Total Income from operations (net)</t>
  </si>
  <si>
    <t>Expenses</t>
  </si>
  <si>
    <t>Cost of materials consumed</t>
  </si>
  <si>
    <t>Purchases of srock-in-trade</t>
  </si>
  <si>
    <t>©</t>
  </si>
  <si>
    <t>Changes in inventories of finished goods, work-in-progress and stock-in-trade</t>
  </si>
  <si>
    <t>(d)</t>
  </si>
  <si>
    <t>Employee benefits expense</t>
  </si>
  <si>
    <t>(e)</t>
  </si>
  <si>
    <t>Depreciation and amortisation expense</t>
  </si>
  <si>
    <t>(f)</t>
  </si>
  <si>
    <t>Other expenses</t>
  </si>
  <si>
    <t>Total Expenses</t>
  </si>
  <si>
    <t>Profit/(Loss) from operations before other income,</t>
  </si>
  <si>
    <t>finance costs and exceptional items (1-2)</t>
  </si>
  <si>
    <t>Other Income</t>
  </si>
  <si>
    <t>Profit/(Loss) from ordinary activities before finance costs</t>
  </si>
  <si>
    <t>and exceptional items (3 + 4)</t>
  </si>
  <si>
    <t>Finance costs</t>
  </si>
  <si>
    <t>Profit/(Loss) from ordinary activities after finance costs</t>
  </si>
  <si>
    <t>Exceptional Items</t>
  </si>
  <si>
    <t>Profit/(Loss) from ordinary activities before tax (7 + 8)</t>
  </si>
  <si>
    <t>Tax expense</t>
  </si>
  <si>
    <t>Net Profit/(Loss) from ordinary activities after tax (9 + 10)</t>
  </si>
  <si>
    <t>Extraordinary  Items (net of tax expense (Rs.               Lakhs)</t>
  </si>
  <si>
    <t>Net Profit / (Loss) for the period (11 + 12)</t>
  </si>
  <si>
    <t>Share of Profit / (Loss)  of associates</t>
  </si>
  <si>
    <t>Minority interest</t>
  </si>
  <si>
    <t>Net Profit / (Loss) after taxes, minority interest and Share of</t>
  </si>
  <si>
    <t>profit / (loss) of associates (13 + 14 + 15)</t>
  </si>
  <si>
    <t>Paid-up equity share capital (Face Value Rs. 2/- Per Share)</t>
  </si>
  <si>
    <t>(Face Value of the Share shall be indicated)</t>
  </si>
  <si>
    <t>Reserve excluding Revaluation Reserves as per balance sheet</t>
  </si>
  <si>
    <t>of previous accounting year</t>
  </si>
  <si>
    <t>19.i</t>
  </si>
  <si>
    <t>Earnings per share (before extraordinary items)</t>
  </si>
  <si>
    <t>(of Rs. 2/- each)(not annualised):</t>
  </si>
  <si>
    <t>Basic</t>
  </si>
  <si>
    <t>Diluted</t>
  </si>
  <si>
    <t>19.ii</t>
  </si>
  <si>
    <t>Earnings per share (after extraordinary items)</t>
  </si>
  <si>
    <t>See accompanying note to the financial results</t>
  </si>
  <si>
    <t>PART - II</t>
  </si>
  <si>
    <t>A</t>
  </si>
  <si>
    <t>PARTICULARS OF SHAREHOLDING</t>
  </si>
  <si>
    <t>Public shareholding</t>
  </si>
  <si>
    <t xml:space="preserve">     - Percentage of shareholding</t>
  </si>
  <si>
    <t>Promoters and Promoter Group Shareholding</t>
  </si>
  <si>
    <t>Pledge/Encumbered</t>
  </si>
  <si>
    <t xml:space="preserve">     - Percentage of shares (as a % of the total shareholding of promoter</t>
  </si>
  <si>
    <t xml:space="preserve">       and promoter group)</t>
  </si>
  <si>
    <t xml:space="preserve">     - Percentage of shares (as a % of the total share capital of the company)</t>
  </si>
  <si>
    <t>Non-encumbered</t>
  </si>
  <si>
    <t>NOTES:</t>
  </si>
  <si>
    <t>As at Year End</t>
  </si>
  <si>
    <t>1 Standalone &amp; Consolidated Statement of Assets and Liabilities</t>
  </si>
  <si>
    <t>EQUITY AND LIABILITIES</t>
  </si>
  <si>
    <t>Shareholders funds</t>
  </si>
  <si>
    <t>Share Capital</t>
  </si>
  <si>
    <t>Reserves and Surplus</t>
  </si>
  <si>
    <t>Money received against share warrants</t>
  </si>
  <si>
    <t>Sub-total-Shareholders' funds</t>
  </si>
  <si>
    <t>Share application money pending allotment</t>
  </si>
  <si>
    <t>Non-current liabilities</t>
  </si>
  <si>
    <t>Long-term borrowings</t>
  </si>
  <si>
    <t>Deferred tax liabilities(net)</t>
  </si>
  <si>
    <t>Other long-term liabilities</t>
  </si>
  <si>
    <t>Long-term provisions</t>
  </si>
  <si>
    <t>Sub total-Non-current liabilities</t>
  </si>
  <si>
    <t>Current Liabilities</t>
  </si>
  <si>
    <t>Short-term borrowings</t>
  </si>
  <si>
    <t>Trade payables</t>
  </si>
  <si>
    <t>(c</t>
  </si>
  <si>
    <t>Other Current Liabilities</t>
  </si>
  <si>
    <t>Short-term provisions</t>
  </si>
  <si>
    <t>Sub total-current liabilities</t>
  </si>
  <si>
    <t>TOTAL - EQUITY AND LIABILITIES</t>
  </si>
  <si>
    <t>B</t>
  </si>
  <si>
    <t>ASSETS</t>
  </si>
  <si>
    <t>Non-current assets</t>
  </si>
  <si>
    <t>Fixed assets</t>
  </si>
  <si>
    <t>Goodwill on consolidation</t>
  </si>
  <si>
    <t>Non-current investments</t>
  </si>
  <si>
    <t>Deferred tax assets (net)</t>
  </si>
  <si>
    <t>Long-term loans and advances</t>
  </si>
  <si>
    <t>Other non-current assets</t>
  </si>
  <si>
    <t>Sub total-Non-current Assets</t>
  </si>
  <si>
    <t>Current Assets</t>
  </si>
  <si>
    <t>Current investments</t>
  </si>
  <si>
    <t>Inventories</t>
  </si>
  <si>
    <t>Trade receivables</t>
  </si>
  <si>
    <t>Cash and cash equivalents</t>
  </si>
  <si>
    <t>Short-term loans and advances</t>
  </si>
  <si>
    <t>Other current assets</t>
  </si>
  <si>
    <t>Sub total-Current Assets</t>
  </si>
  <si>
    <t>TOTAL ASSETS</t>
  </si>
  <si>
    <t>FOR THE 3 MONTHS ENDED</t>
  </si>
  <si>
    <t>INVESTOR COMPLAINTS</t>
  </si>
  <si>
    <t>Pending at the beginning of the quarter</t>
  </si>
  <si>
    <t>Received during the quarter</t>
  </si>
  <si>
    <t>Disposed off during the quarter</t>
  </si>
  <si>
    <t>Remaining unresolved  at the end of the quarter</t>
  </si>
  <si>
    <t>Notes:</t>
  </si>
  <si>
    <t>Net of Excise Duty</t>
  </si>
  <si>
    <t>but before exceptional items (5 - 6)</t>
  </si>
  <si>
    <t>DATE:   30.05.2013</t>
  </si>
  <si>
    <t>C</t>
  </si>
  <si>
    <t>NIL</t>
  </si>
  <si>
    <t>The above Audited Financial Results for the quarter ended 31st March 2013 are the balancing figures between</t>
  </si>
  <si>
    <t>full financial year and published year-to-date figures upto 31st December 2012. These Financial Results have</t>
  </si>
  <si>
    <t xml:space="preserve">been reviewed by the Audit Committee and approved by the Board  of  Directors  of  the  Company  at  their </t>
  </si>
  <si>
    <t>consequent to the change in the format prescribed by the SEBI</t>
  </si>
  <si>
    <t>Previous period figures have been regrouped wherever necessary to conform to the current periods presentation</t>
  </si>
  <si>
    <t>meeting held on 30th May 2013.</t>
  </si>
  <si>
    <t>The Board has recommended a final dividend of Rs. 0.50 per share of Rs. 2/- ( 25%) for the year 2012-13.</t>
  </si>
  <si>
    <t>N.S. MARSHALL</t>
  </si>
  <si>
    <t>MANAGING DIRECTOR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</si>
</sst>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/d/yyyy"/>
    <numFmt numFmtId="173" formatCode="_(* #,##0.00_);_(* \(#,##0.00\);_(* \-??_);_(@_)"/>
    <numFmt numFmtId="174" formatCode="_(* #,##0_);_(* \(#,##0\);_(* \-_);_(@_)"/>
    <numFmt numFmtId="175" formatCode="_(* #,##0.00_);_(* \(#,##0.00\);_(* \-_);_(@_)"/>
    <numFmt numFmtId="176" formatCode="_(* #,##0.00_);_(* \(#,##0.00\);_(* &quot;-&quot;_);_(@_)"/>
  </numFmts>
  <fonts count="53">
    <font>
      <sz val="10"/>
      <name val="Arial"/>
      <family val="2"/>
    </font>
    <font>
      <sz val="12"/>
      <name val="Arial"/>
      <family val="2"/>
    </font>
    <font>
      <b/>
      <sz val="12"/>
      <name val="Britannic Bold"/>
      <family val="2"/>
    </font>
    <font>
      <b/>
      <sz val="10"/>
      <name val="Arial"/>
      <family val="2"/>
    </font>
    <font>
      <b/>
      <sz val="18"/>
      <name val="Book Antiqua"/>
      <family val="1"/>
    </font>
    <font>
      <sz val="8"/>
      <name val="Arial"/>
      <family val="2"/>
    </font>
    <font>
      <b/>
      <sz val="22"/>
      <name val="Book Antiqua"/>
      <family val="1"/>
    </font>
    <font>
      <sz val="20"/>
      <name val="Book Antiqua"/>
      <family val="1"/>
    </font>
    <font>
      <b/>
      <sz val="20"/>
      <name val="Book Antiqua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sz val="18"/>
      <name val="Arial"/>
      <family val="2"/>
    </font>
    <font>
      <sz val="18"/>
      <name val="Book Antiqua"/>
      <family val="1"/>
    </font>
    <font>
      <sz val="18"/>
      <name val="Arial"/>
      <family val="2"/>
    </font>
    <font>
      <sz val="20"/>
      <name val="Arial"/>
      <family val="2"/>
    </font>
    <font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173" fontId="11" fillId="0" borderId="15" xfId="42" applyFont="1" applyFill="1" applyBorder="1" applyAlignment="1" applyProtection="1">
      <alignment/>
      <protection/>
    </xf>
    <xf numFmtId="173" fontId="11" fillId="0" borderId="15" xfId="42" applyFont="1" applyBorder="1" applyAlignment="1">
      <alignment/>
    </xf>
    <xf numFmtId="173" fontId="11" fillId="0" borderId="16" xfId="42" applyFont="1" applyFill="1" applyBorder="1" applyAlignment="1" applyProtection="1">
      <alignment/>
      <protection/>
    </xf>
    <xf numFmtId="174" fontId="11" fillId="0" borderId="15" xfId="42" applyNumberFormat="1" applyFont="1" applyFill="1" applyBorder="1" applyAlignment="1" applyProtection="1">
      <alignment/>
      <protection/>
    </xf>
    <xf numFmtId="175" fontId="11" fillId="0" borderId="15" xfId="42" applyNumberFormat="1" applyFont="1" applyFill="1" applyBorder="1" applyAlignment="1" applyProtection="1">
      <alignment/>
      <protection/>
    </xf>
    <xf numFmtId="173" fontId="11" fillId="0" borderId="0" xfId="42" applyNumberFormat="1" applyFont="1" applyFill="1" applyBorder="1" applyAlignment="1" applyProtection="1">
      <alignment/>
      <protection/>
    </xf>
    <xf numFmtId="173" fontId="11" fillId="0" borderId="0" xfId="42" applyNumberFormat="1" applyFont="1" applyFill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4" fontId="11" fillId="0" borderId="0" xfId="42" applyNumberFormat="1" applyFont="1" applyFill="1" applyBorder="1" applyAlignment="1" applyProtection="1">
      <alignment/>
      <protection/>
    </xf>
    <xf numFmtId="175" fontId="11" fillId="0" borderId="0" xfId="42" applyNumberFormat="1" applyFont="1" applyFill="1" applyBorder="1" applyAlignment="1" applyProtection="1">
      <alignment/>
      <protection/>
    </xf>
    <xf numFmtId="176" fontId="11" fillId="0" borderId="0" xfId="42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2" fillId="0" borderId="15" xfId="0" applyFont="1" applyBorder="1" applyAlignment="1">
      <alignment/>
    </xf>
    <xf numFmtId="174" fontId="10" fillId="0" borderId="15" xfId="42" applyNumberFormat="1" applyFont="1" applyFill="1" applyBorder="1" applyAlignment="1" applyProtection="1">
      <alignment/>
      <protection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3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14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175" fontId="12" fillId="0" borderId="15" xfId="42" applyNumberFormat="1" applyFont="1" applyFill="1" applyBorder="1" applyAlignment="1" applyProtection="1">
      <alignment/>
      <protection/>
    </xf>
    <xf numFmtId="176" fontId="12" fillId="0" borderId="15" xfId="42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173" fontId="7" fillId="0" borderId="15" xfId="42" applyFont="1" applyFill="1" applyBorder="1" applyAlignment="1" applyProtection="1">
      <alignment/>
      <protection/>
    </xf>
    <xf numFmtId="173" fontId="7" fillId="0" borderId="15" xfId="42" applyFont="1" applyBorder="1" applyAlignment="1">
      <alignment/>
    </xf>
    <xf numFmtId="173" fontId="8" fillId="0" borderId="15" xfId="42" applyFont="1" applyFill="1" applyBorder="1" applyAlignment="1" applyProtection="1">
      <alignment/>
      <protection/>
    </xf>
    <xf numFmtId="173" fontId="7" fillId="33" borderId="15" xfId="42" applyFont="1" applyFill="1" applyBorder="1" applyAlignment="1" applyProtection="1">
      <alignment/>
      <protection/>
    </xf>
    <xf numFmtId="173" fontId="7" fillId="33" borderId="15" xfId="42" applyFont="1" applyFill="1" applyBorder="1" applyAlignment="1">
      <alignment/>
    </xf>
    <xf numFmtId="173" fontId="8" fillId="0" borderId="15" xfId="42" applyFont="1" applyBorder="1" applyAlignment="1">
      <alignment/>
    </xf>
    <xf numFmtId="173" fontId="7" fillId="33" borderId="15" xfId="42" applyFont="1" applyFill="1" applyBorder="1" applyAlignment="1">
      <alignment/>
    </xf>
    <xf numFmtId="173" fontId="17" fillId="0" borderId="15" xfId="42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42" applyNumberFormat="1" applyFont="1" applyFill="1" applyBorder="1" applyAlignment="1" applyProtection="1">
      <alignment/>
      <protection/>
    </xf>
    <xf numFmtId="0" fontId="7" fillId="0" borderId="15" xfId="42" applyNumberFormat="1" applyFont="1" applyBorder="1" applyAlignment="1">
      <alignment/>
    </xf>
    <xf numFmtId="174" fontId="7" fillId="0" borderId="15" xfId="42" applyNumberFormat="1" applyFont="1" applyFill="1" applyBorder="1" applyAlignment="1" applyProtection="1">
      <alignment/>
      <protection/>
    </xf>
    <xf numFmtId="174" fontId="7" fillId="33" borderId="15" xfId="42" applyNumberFormat="1" applyFont="1" applyFill="1" applyBorder="1" applyAlignment="1" applyProtection="1">
      <alignment/>
      <protection/>
    </xf>
    <xf numFmtId="41" fontId="7" fillId="33" borderId="15" xfId="42" applyNumberFormat="1" applyFont="1" applyFill="1" applyBorder="1" applyAlignment="1">
      <alignment/>
    </xf>
    <xf numFmtId="41" fontId="7" fillId="0" borderId="15" xfId="42" applyNumberFormat="1" applyFont="1" applyBorder="1" applyAlignment="1">
      <alignment/>
    </xf>
    <xf numFmtId="175" fontId="7" fillId="0" borderId="15" xfId="42" applyNumberFormat="1" applyFont="1" applyFill="1" applyBorder="1" applyAlignment="1" applyProtection="1">
      <alignment/>
      <protection/>
    </xf>
    <xf numFmtId="176" fontId="7" fillId="0" borderId="15" xfId="42" applyNumberFormat="1" applyFont="1" applyBorder="1" applyAlignment="1">
      <alignment/>
    </xf>
    <xf numFmtId="173" fontId="7" fillId="0" borderId="17" xfId="42" applyFont="1" applyBorder="1" applyAlignment="1">
      <alignment/>
    </xf>
    <xf numFmtId="173" fontId="7" fillId="0" borderId="22" xfId="42" applyFont="1" applyBorder="1" applyAlignment="1">
      <alignment/>
    </xf>
    <xf numFmtId="0" fontId="4" fillId="0" borderId="2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22" xfId="0" applyFont="1" applyBorder="1" applyAlignment="1">
      <alignment horizontal="centerContinuous"/>
    </xf>
    <xf numFmtId="0" fontId="15" fillId="0" borderId="13" xfId="0" applyFont="1" applyBorder="1" applyAlignment="1">
      <alignment/>
    </xf>
    <xf numFmtId="14" fontId="4" fillId="0" borderId="19" xfId="0" applyNumberFormat="1" applyFont="1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9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9" fillId="0" borderId="17" xfId="0" applyFont="1" applyBorder="1" applyAlignment="1">
      <alignment horizontal="center"/>
    </xf>
    <xf numFmtId="173" fontId="18" fillId="0" borderId="15" xfId="42" applyFont="1" applyFill="1" applyBorder="1" applyAlignment="1" applyProtection="1">
      <alignment/>
      <protection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/>
    </xf>
    <xf numFmtId="173" fontId="9" fillId="0" borderId="15" xfId="42" applyFont="1" applyFill="1" applyBorder="1" applyAlignment="1" applyProtection="1">
      <alignment/>
      <protection/>
    </xf>
    <xf numFmtId="0" fontId="18" fillId="0" borderId="14" xfId="0" applyFont="1" applyBorder="1" applyAlignment="1" quotePrefix="1">
      <alignment/>
    </xf>
    <xf numFmtId="0" fontId="18" fillId="0" borderId="15" xfId="42" applyNumberFormat="1" applyFont="1" applyFill="1" applyBorder="1" applyAlignment="1" applyProtection="1">
      <alignment/>
      <protection/>
    </xf>
    <xf numFmtId="0" fontId="9" fillId="0" borderId="14" xfId="0" applyFont="1" applyBorder="1" applyAlignment="1" quotePrefix="1">
      <alignment/>
    </xf>
    <xf numFmtId="174" fontId="18" fillId="0" borderId="15" xfId="42" applyNumberFormat="1" applyFont="1" applyFill="1" applyBorder="1" applyAlignment="1" applyProtection="1">
      <alignment/>
      <protection/>
    </xf>
    <xf numFmtId="175" fontId="18" fillId="0" borderId="15" xfId="42" applyNumberFormat="1" applyFont="1" applyFill="1" applyBorder="1" applyAlignment="1" applyProtection="1">
      <alignment/>
      <protection/>
    </xf>
    <xf numFmtId="0" fontId="9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5" fontId="8" fillId="0" borderId="15" xfId="42" applyNumberFormat="1" applyFont="1" applyFill="1" applyBorder="1" applyAlignment="1" applyProtection="1">
      <alignment/>
      <protection/>
    </xf>
    <xf numFmtId="176" fontId="8" fillId="0" borderId="15" xfId="42" applyNumberFormat="1" applyFont="1" applyBorder="1" applyAlignment="1">
      <alignment/>
    </xf>
    <xf numFmtId="1" fontId="7" fillId="0" borderId="15" xfId="42" applyNumberFormat="1" applyFont="1" applyBorder="1" applyAlignment="1">
      <alignment/>
    </xf>
    <xf numFmtId="1" fontId="7" fillId="0" borderId="15" xfId="42" applyNumberFormat="1" applyFont="1" applyFill="1" applyBorder="1" applyAlignment="1" applyProtection="1">
      <alignment/>
      <protection/>
    </xf>
    <xf numFmtId="176" fontId="7" fillId="33" borderId="15" xfId="42" applyNumberFormat="1" applyFont="1" applyFill="1" applyBorder="1" applyAlignment="1">
      <alignment/>
    </xf>
    <xf numFmtId="175" fontId="7" fillId="33" borderId="15" xfId="42" applyNumberFormat="1" applyFont="1" applyFill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3" fontId="15" fillId="0" borderId="0" xfId="42" applyNumberFormat="1" applyFont="1" applyFill="1" applyBorder="1" applyAlignment="1" applyProtection="1">
      <alignment horizontal="center"/>
      <protection/>
    </xf>
    <xf numFmtId="0" fontId="15" fillId="0" borderId="22" xfId="0" applyFont="1" applyBorder="1" applyAlignment="1">
      <alignment/>
    </xf>
    <xf numFmtId="2" fontId="7" fillId="0" borderId="15" xfId="42" applyNumberFormat="1" applyFont="1" applyFill="1" applyBorder="1" applyAlignment="1" applyProtection="1">
      <alignment/>
      <protection/>
    </xf>
    <xf numFmtId="2" fontId="7" fillId="33" borderId="15" xfId="42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 horizontal="centerContinuous"/>
    </xf>
    <xf numFmtId="0" fontId="13" fillId="0" borderId="24" xfId="0" applyFont="1" applyBorder="1" applyAlignment="1">
      <alignment horizontal="center"/>
    </xf>
    <xf numFmtId="174" fontId="11" fillId="0" borderId="23" xfId="42" applyNumberFormat="1" applyFont="1" applyFill="1" applyBorder="1" applyAlignment="1" applyProtection="1">
      <alignment/>
      <protection/>
    </xf>
    <xf numFmtId="0" fontId="12" fillId="0" borderId="23" xfId="0" applyFont="1" applyBorder="1" applyAlignment="1">
      <alignment/>
    </xf>
    <xf numFmtId="175" fontId="7" fillId="0" borderId="23" xfId="42" applyNumberFormat="1" applyFont="1" applyFill="1" applyBorder="1" applyAlignment="1" applyProtection="1">
      <alignment/>
      <protection/>
    </xf>
    <xf numFmtId="176" fontId="7" fillId="0" borderId="23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2"/>
  <sheetViews>
    <sheetView tabSelected="1" view="pageBreakPreview" zoomScale="50" zoomScaleNormal="50" zoomScaleSheetLayoutView="50" zoomScalePageLayoutView="0" workbookViewId="0" topLeftCell="A8">
      <selection activeCell="A1" sqref="A1:Q107"/>
    </sheetView>
  </sheetViews>
  <sheetFormatPr defaultColWidth="9.140625" defaultRowHeight="12.75"/>
  <cols>
    <col min="1" max="2" width="9.140625" style="32" customWidth="1"/>
    <col min="3" max="3" width="95.140625" style="0" customWidth="1"/>
    <col min="4" max="4" width="26.28125" style="1" bestFit="1" customWidth="1"/>
    <col min="5" max="6" width="24.140625" style="1" customWidth="1"/>
    <col min="7" max="7" width="30.421875" style="1" customWidth="1"/>
    <col min="8" max="8" width="24.421875" style="1" customWidth="1"/>
    <col min="9" max="9" width="27.7109375" style="0" customWidth="1"/>
    <col min="10" max="10" width="29.140625" style="0" customWidth="1"/>
    <col min="13" max="13" width="82.8515625" style="0" customWidth="1"/>
    <col min="14" max="17" width="23.140625" style="0" customWidth="1"/>
  </cols>
  <sheetData>
    <row r="1" spans="1:17" s="2" customFormat="1" ht="23.25">
      <c r="A1" s="87" t="s">
        <v>0</v>
      </c>
      <c r="B1" s="87"/>
      <c r="C1" s="87"/>
      <c r="D1" s="87"/>
      <c r="E1" s="87"/>
      <c r="F1" s="87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3" customFormat="1" ht="23.25">
      <c r="A2" s="88" t="s">
        <v>1</v>
      </c>
      <c r="B2" s="88"/>
      <c r="C2" s="88"/>
      <c r="D2" s="88"/>
      <c r="E2" s="88"/>
      <c r="F2" s="88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3" customFormat="1" ht="23.25">
      <c r="A3" s="86"/>
      <c r="B3" s="86"/>
      <c r="C3" s="86"/>
      <c r="D3" s="86"/>
      <c r="E3" s="86"/>
      <c r="F3" s="86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3" customFormat="1" ht="23.25">
      <c r="A4" s="88" t="s">
        <v>8</v>
      </c>
      <c r="B4" s="88"/>
      <c r="C4" s="88"/>
      <c r="D4" s="88"/>
      <c r="E4" s="88"/>
      <c r="F4" s="88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s="3" customFormat="1" ht="23.25">
      <c r="A5" s="85"/>
      <c r="B5" s="85"/>
      <c r="C5" s="168"/>
      <c r="D5" s="168"/>
      <c r="E5" s="168"/>
      <c r="F5" s="168"/>
      <c r="G5" s="168"/>
      <c r="H5" s="168"/>
      <c r="I5" s="85"/>
      <c r="J5" s="85"/>
      <c r="K5" s="85"/>
      <c r="L5" s="85"/>
      <c r="M5" s="85"/>
      <c r="N5" s="85"/>
      <c r="O5" s="85"/>
      <c r="P5" s="85"/>
      <c r="Q5" s="85"/>
    </row>
    <row r="6" spans="1:32" s="3" customFormat="1" ht="23.25">
      <c r="A6" s="26"/>
      <c r="B6" s="33"/>
      <c r="C6" s="8"/>
      <c r="D6" s="8"/>
      <c r="E6" s="8"/>
      <c r="F6" s="8"/>
      <c r="G6" s="8"/>
      <c r="H6" s="14"/>
      <c r="I6" s="9"/>
      <c r="J6" s="10"/>
      <c r="K6" s="60"/>
      <c r="L6" s="61"/>
      <c r="M6" s="61"/>
      <c r="N6" s="61"/>
      <c r="O6" s="61"/>
      <c r="P6" s="61"/>
      <c r="Q6" s="6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s="3" customFormat="1" ht="23.25">
      <c r="A7" s="53" t="s">
        <v>9</v>
      </c>
      <c r="B7" s="34"/>
      <c r="C7" s="4"/>
      <c r="D7" s="4"/>
      <c r="E7" s="4"/>
      <c r="F7" s="4"/>
      <c r="G7" s="4"/>
      <c r="H7" s="4"/>
      <c r="I7" s="170" t="s">
        <v>2</v>
      </c>
      <c r="J7" s="169"/>
      <c r="K7" s="63"/>
      <c r="M7" s="54" t="s">
        <v>75</v>
      </c>
      <c r="N7" s="54"/>
      <c r="O7" s="54"/>
      <c r="P7" s="168" t="s">
        <v>2</v>
      </c>
      <c r="Q7" s="16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s="3" customFormat="1" ht="23.25">
      <c r="A8" s="27"/>
      <c r="B8" s="35"/>
      <c r="C8" s="11"/>
      <c r="D8" s="11"/>
      <c r="E8" s="11"/>
      <c r="F8" s="11"/>
      <c r="G8" s="171"/>
      <c r="H8" s="175"/>
      <c r="I8" s="12"/>
      <c r="J8" s="13"/>
      <c r="K8" s="70"/>
      <c r="L8" s="71"/>
      <c r="M8" s="71" t="s">
        <v>77</v>
      </c>
      <c r="N8" s="71"/>
      <c r="O8" s="71"/>
      <c r="P8" s="71"/>
      <c r="Q8" s="72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s="3" customFormat="1" ht="27.75">
      <c r="A9" s="49"/>
      <c r="B9" s="36"/>
      <c r="C9" s="5"/>
      <c r="D9" s="172" t="s">
        <v>10</v>
      </c>
      <c r="E9" s="173"/>
      <c r="F9" s="173"/>
      <c r="G9" s="173"/>
      <c r="H9" s="174"/>
      <c r="I9" s="7" t="s">
        <v>13</v>
      </c>
      <c r="J9" s="15"/>
      <c r="K9" s="63"/>
      <c r="L9" s="54"/>
      <c r="M9" s="77" t="s">
        <v>16</v>
      </c>
      <c r="N9" s="73" t="s">
        <v>10</v>
      </c>
      <c r="O9" s="74"/>
      <c r="P9" s="73" t="s">
        <v>13</v>
      </c>
      <c r="Q9" s="7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0" spans="1:32" s="3" customFormat="1" ht="27.75">
      <c r="A10" s="28"/>
      <c r="B10" s="36"/>
      <c r="C10" s="5" t="s">
        <v>16</v>
      </c>
      <c r="D10" s="90" t="s">
        <v>11</v>
      </c>
      <c r="E10" s="91"/>
      <c r="F10" s="92"/>
      <c r="G10" s="93" t="s">
        <v>12</v>
      </c>
      <c r="H10" s="93"/>
      <c r="I10" s="93" t="s">
        <v>12</v>
      </c>
      <c r="J10" s="94"/>
      <c r="K10" s="63"/>
      <c r="L10" s="54"/>
      <c r="M10" s="64"/>
      <c r="N10" s="55" t="s">
        <v>76</v>
      </c>
      <c r="O10" s="65" t="s">
        <v>76</v>
      </c>
      <c r="P10" s="55" t="s">
        <v>76</v>
      </c>
      <c r="Q10" s="65" t="s">
        <v>76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</row>
    <row r="11" spans="1:32" s="3" customFormat="1" ht="27.75">
      <c r="A11" s="28"/>
      <c r="B11" s="36"/>
      <c r="C11" s="5"/>
      <c r="D11" s="95">
        <v>41364</v>
      </c>
      <c r="E11" s="95">
        <v>41274</v>
      </c>
      <c r="F11" s="95">
        <v>40999</v>
      </c>
      <c r="G11" s="95">
        <v>41364</v>
      </c>
      <c r="H11" s="95">
        <v>40999</v>
      </c>
      <c r="I11" s="96">
        <v>41364</v>
      </c>
      <c r="J11" s="97">
        <v>40999</v>
      </c>
      <c r="K11" s="63"/>
      <c r="L11" s="54"/>
      <c r="M11" s="64"/>
      <c r="N11" s="78">
        <v>41364</v>
      </c>
      <c r="O11" s="75">
        <v>40999</v>
      </c>
      <c r="P11" s="78">
        <v>41364</v>
      </c>
      <c r="Q11" s="75">
        <v>40999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s="3" customFormat="1" ht="27.75">
      <c r="A12" s="29"/>
      <c r="B12" s="27"/>
      <c r="C12" s="6"/>
      <c r="D12" s="98" t="s">
        <v>14</v>
      </c>
      <c r="E12" s="98" t="s">
        <v>15</v>
      </c>
      <c r="F12" s="99" t="s">
        <v>14</v>
      </c>
      <c r="G12" s="100" t="s">
        <v>14</v>
      </c>
      <c r="H12" s="101"/>
      <c r="I12" s="100" t="s">
        <v>14</v>
      </c>
      <c r="J12" s="94"/>
      <c r="K12" s="70"/>
      <c r="L12" s="71"/>
      <c r="M12" s="72"/>
      <c r="N12" s="51" t="s">
        <v>14</v>
      </c>
      <c r="O12" s="76" t="s">
        <v>14</v>
      </c>
      <c r="P12" s="51" t="s">
        <v>14</v>
      </c>
      <c r="Q12" s="76" t="s">
        <v>14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18.75">
      <c r="A13" s="25"/>
      <c r="B13" s="30"/>
      <c r="C13" s="17"/>
      <c r="D13" s="18"/>
      <c r="E13" s="18"/>
      <c r="F13" s="19"/>
      <c r="G13" s="20"/>
      <c r="H13" s="20"/>
      <c r="I13" s="20"/>
      <c r="J13" s="20"/>
      <c r="K13" s="66"/>
      <c r="L13" s="41"/>
      <c r="M13" s="67"/>
      <c r="N13" s="79"/>
      <c r="O13" s="67"/>
      <c r="P13" s="79"/>
      <c r="Q13" s="67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ht="21">
      <c r="A14" s="130">
        <v>1</v>
      </c>
      <c r="B14" s="131"/>
      <c r="C14" s="43" t="s">
        <v>17</v>
      </c>
      <c r="D14" s="18"/>
      <c r="E14" s="18"/>
      <c r="F14" s="19"/>
      <c r="G14" s="18"/>
      <c r="H14" s="18"/>
      <c r="I14" s="18"/>
      <c r="J14" s="18"/>
      <c r="K14" s="63" t="s">
        <v>65</v>
      </c>
      <c r="L14" s="54"/>
      <c r="M14" s="128" t="s">
        <v>78</v>
      </c>
      <c r="N14" s="79"/>
      <c r="O14" s="67"/>
      <c r="P14" s="79"/>
      <c r="Q14" s="67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ht="26.25">
      <c r="A15" s="132"/>
      <c r="B15" s="131" t="s">
        <v>18</v>
      </c>
      <c r="C15" s="133" t="s">
        <v>19</v>
      </c>
      <c r="D15" s="102">
        <v>2304.65</v>
      </c>
      <c r="E15" s="102">
        <v>2216.7</v>
      </c>
      <c r="F15" s="103">
        <v>2499.39</v>
      </c>
      <c r="G15" s="102">
        <v>9034.36</v>
      </c>
      <c r="H15" s="102">
        <v>9109.29</v>
      </c>
      <c r="I15" s="102">
        <v>9776.14</v>
      </c>
      <c r="J15" s="102">
        <v>9341.97</v>
      </c>
      <c r="K15" s="63">
        <v>1</v>
      </c>
      <c r="L15" s="54"/>
      <c r="M15" s="128" t="s">
        <v>79</v>
      </c>
      <c r="N15" s="79"/>
      <c r="O15" s="67"/>
      <c r="P15" s="79"/>
      <c r="Q15" s="6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26.25">
      <c r="A16" s="132"/>
      <c r="B16" s="131"/>
      <c r="C16" s="133" t="s">
        <v>125</v>
      </c>
      <c r="D16" s="102"/>
      <c r="E16" s="102"/>
      <c r="F16" s="103"/>
      <c r="G16" s="102"/>
      <c r="H16" s="102"/>
      <c r="I16" s="102"/>
      <c r="J16" s="102"/>
      <c r="K16" s="66"/>
      <c r="L16" s="41" t="s">
        <v>18</v>
      </c>
      <c r="M16" s="150" t="s">
        <v>80</v>
      </c>
      <c r="N16" s="103">
        <v>224</v>
      </c>
      <c r="O16" s="103">
        <v>224</v>
      </c>
      <c r="P16" s="103">
        <v>224</v>
      </c>
      <c r="Q16" s="103">
        <v>224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26.25">
      <c r="A17" s="132"/>
      <c r="B17" s="131"/>
      <c r="C17" s="133"/>
      <c r="D17" s="102">
        <f aca="true" t="shared" si="0" ref="D17:J17">+D15-D16</f>
        <v>2304.65</v>
      </c>
      <c r="E17" s="102">
        <f t="shared" si="0"/>
        <v>2216.7</v>
      </c>
      <c r="F17" s="102">
        <f t="shared" si="0"/>
        <v>2499.39</v>
      </c>
      <c r="G17" s="102">
        <f t="shared" si="0"/>
        <v>9034.36</v>
      </c>
      <c r="H17" s="102">
        <f t="shared" si="0"/>
        <v>9109.29</v>
      </c>
      <c r="I17" s="102">
        <f t="shared" si="0"/>
        <v>9776.14</v>
      </c>
      <c r="J17" s="102">
        <f t="shared" si="0"/>
        <v>9341.97</v>
      </c>
      <c r="K17" s="66"/>
      <c r="L17" s="41" t="s">
        <v>20</v>
      </c>
      <c r="M17" s="150" t="s">
        <v>81</v>
      </c>
      <c r="N17" s="103">
        <v>3092.32</v>
      </c>
      <c r="O17" s="103">
        <v>2812.24</v>
      </c>
      <c r="P17" s="103">
        <v>3089.81</v>
      </c>
      <c r="Q17" s="103">
        <v>2816.29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26.25">
      <c r="A18" s="132"/>
      <c r="B18" s="131" t="s">
        <v>20</v>
      </c>
      <c r="C18" s="133" t="s">
        <v>21</v>
      </c>
      <c r="D18" s="102">
        <v>0</v>
      </c>
      <c r="E18" s="102">
        <v>0</v>
      </c>
      <c r="F18" s="103">
        <v>0</v>
      </c>
      <c r="G18" s="102"/>
      <c r="H18" s="102">
        <v>0</v>
      </c>
      <c r="I18" s="102"/>
      <c r="J18" s="102">
        <v>0</v>
      </c>
      <c r="K18" s="66"/>
      <c r="L18" s="41" t="s">
        <v>26</v>
      </c>
      <c r="M18" s="150" t="s">
        <v>82</v>
      </c>
      <c r="N18" s="103">
        <v>0</v>
      </c>
      <c r="O18" s="103">
        <v>0</v>
      </c>
      <c r="P18" s="103"/>
      <c r="Q18" s="103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26.25">
      <c r="A19" s="132"/>
      <c r="B19" s="131"/>
      <c r="C19" s="43" t="s">
        <v>22</v>
      </c>
      <c r="D19" s="104">
        <f aca="true" t="shared" si="1" ref="D19:J19">+D17+D18</f>
        <v>2304.65</v>
      </c>
      <c r="E19" s="104">
        <f t="shared" si="1"/>
        <v>2216.7</v>
      </c>
      <c r="F19" s="104">
        <f t="shared" si="1"/>
        <v>2499.39</v>
      </c>
      <c r="G19" s="104">
        <f t="shared" si="1"/>
        <v>9034.36</v>
      </c>
      <c r="H19" s="104">
        <f t="shared" si="1"/>
        <v>9109.29</v>
      </c>
      <c r="I19" s="104">
        <f t="shared" si="1"/>
        <v>9776.14</v>
      </c>
      <c r="J19" s="104">
        <f t="shared" si="1"/>
        <v>9341.97</v>
      </c>
      <c r="K19" s="66"/>
      <c r="L19" s="41"/>
      <c r="M19" s="149" t="s">
        <v>83</v>
      </c>
      <c r="N19" s="107">
        <f>SUM(N16:N18)</f>
        <v>3316.32</v>
      </c>
      <c r="O19" s="107">
        <f>SUM(O16:O18)</f>
        <v>3036.24</v>
      </c>
      <c r="P19" s="107">
        <f>SUM(P16:P18)</f>
        <v>3313.81</v>
      </c>
      <c r="Q19" s="107">
        <f>SUM(Q16:Q18)</f>
        <v>3040.29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ht="26.25">
      <c r="A20" s="132"/>
      <c r="B20" s="131"/>
      <c r="C20" s="133"/>
      <c r="D20" s="102"/>
      <c r="E20" s="102"/>
      <c r="F20" s="103"/>
      <c r="G20" s="102"/>
      <c r="H20" s="102"/>
      <c r="I20" s="102"/>
      <c r="J20" s="102"/>
      <c r="K20" s="66"/>
      <c r="L20" s="41"/>
      <c r="M20" s="129"/>
      <c r="N20" s="119"/>
      <c r="O20" s="120"/>
      <c r="P20" s="119"/>
      <c r="Q20" s="12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ht="26.25">
      <c r="A21" s="130">
        <v>2</v>
      </c>
      <c r="B21" s="131"/>
      <c r="C21" s="43" t="s">
        <v>23</v>
      </c>
      <c r="D21" s="102"/>
      <c r="E21" s="102"/>
      <c r="F21" s="103"/>
      <c r="G21" s="102"/>
      <c r="H21" s="102"/>
      <c r="I21" s="102"/>
      <c r="J21" s="102"/>
      <c r="K21" s="63">
        <v>2</v>
      </c>
      <c r="L21" s="54"/>
      <c r="M21" s="149" t="s">
        <v>84</v>
      </c>
      <c r="N21" s="107">
        <v>0</v>
      </c>
      <c r="O21" s="107">
        <v>0</v>
      </c>
      <c r="P21" s="103">
        <v>0</v>
      </c>
      <c r="Q21" s="103">
        <v>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3" customFormat="1" ht="26.25">
      <c r="A22" s="130"/>
      <c r="B22" s="131" t="s">
        <v>18</v>
      </c>
      <c r="C22" s="133" t="s">
        <v>24</v>
      </c>
      <c r="D22" s="102">
        <v>862.85</v>
      </c>
      <c r="E22" s="105">
        <v>1023.85</v>
      </c>
      <c r="F22" s="105">
        <v>1238.67</v>
      </c>
      <c r="G22" s="105">
        <v>3785.49</v>
      </c>
      <c r="H22" s="105">
        <v>3927.03</v>
      </c>
      <c r="I22" s="105">
        <v>4384.39</v>
      </c>
      <c r="J22" s="105">
        <v>4101.21</v>
      </c>
      <c r="K22" s="63"/>
      <c r="L22" s="54"/>
      <c r="M22" s="64"/>
      <c r="N22" s="119"/>
      <c r="O22" s="120"/>
      <c r="P22" s="119"/>
      <c r="Q22" s="120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26.25">
      <c r="A23" s="132"/>
      <c r="B23" s="131" t="s">
        <v>20</v>
      </c>
      <c r="C23" s="133" t="s">
        <v>25</v>
      </c>
      <c r="D23" s="102">
        <v>0.11</v>
      </c>
      <c r="E23" s="105">
        <v>15.17</v>
      </c>
      <c r="F23" s="106">
        <v>0.78</v>
      </c>
      <c r="G23" s="105">
        <v>38.8</v>
      </c>
      <c r="H23" s="105">
        <v>51.63</v>
      </c>
      <c r="I23" s="105">
        <v>38.8</v>
      </c>
      <c r="J23" s="105">
        <v>51.63</v>
      </c>
      <c r="K23" s="63">
        <v>3</v>
      </c>
      <c r="L23" s="54"/>
      <c r="M23" s="149" t="s">
        <v>49</v>
      </c>
      <c r="N23" s="107">
        <v>0</v>
      </c>
      <c r="O23" s="107">
        <v>0</v>
      </c>
      <c r="P23" s="103">
        <v>9.54</v>
      </c>
      <c r="Q23" s="103">
        <v>4.1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ht="26.25">
      <c r="A24" s="132"/>
      <c r="B24" s="131" t="s">
        <v>26</v>
      </c>
      <c r="C24" s="37" t="s">
        <v>27</v>
      </c>
      <c r="D24" s="102">
        <v>113.71</v>
      </c>
      <c r="E24" s="105">
        <v>-115.77</v>
      </c>
      <c r="F24" s="106">
        <v>128.68</v>
      </c>
      <c r="G24" s="105">
        <v>-0.64</v>
      </c>
      <c r="H24" s="105">
        <v>-53.22</v>
      </c>
      <c r="I24" s="105">
        <v>-57.87</v>
      </c>
      <c r="J24" s="105">
        <v>-66.95</v>
      </c>
      <c r="K24" s="66"/>
      <c r="L24" s="41"/>
      <c r="M24" s="129"/>
      <c r="N24" s="119"/>
      <c r="O24" s="120"/>
      <c r="P24" s="119"/>
      <c r="Q24" s="12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ht="26.25">
      <c r="A25" s="132"/>
      <c r="B25" s="131" t="s">
        <v>28</v>
      </c>
      <c r="C25" s="133" t="s">
        <v>29</v>
      </c>
      <c r="D25" s="102">
        <v>320.07</v>
      </c>
      <c r="E25" s="102">
        <v>382.44</v>
      </c>
      <c r="F25" s="103">
        <v>303.7</v>
      </c>
      <c r="G25" s="102">
        <v>1391.58</v>
      </c>
      <c r="H25" s="102">
        <v>1233.5</v>
      </c>
      <c r="I25" s="102">
        <v>1494.88</v>
      </c>
      <c r="J25" s="102">
        <v>1254.86</v>
      </c>
      <c r="K25" s="66">
        <v>4</v>
      </c>
      <c r="L25" s="41"/>
      <c r="M25" s="128" t="s">
        <v>85</v>
      </c>
      <c r="N25" s="119"/>
      <c r="O25" s="120"/>
      <c r="P25" s="119"/>
      <c r="Q25" s="12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26.25">
      <c r="A26" s="132"/>
      <c r="B26" s="131" t="s">
        <v>30</v>
      </c>
      <c r="C26" s="133" t="s">
        <v>31</v>
      </c>
      <c r="D26" s="102">
        <v>46.33</v>
      </c>
      <c r="E26" s="102">
        <v>48.85</v>
      </c>
      <c r="F26" s="103">
        <v>36.82</v>
      </c>
      <c r="G26" s="102">
        <v>188.21</v>
      </c>
      <c r="H26" s="102">
        <v>156.89</v>
      </c>
      <c r="I26" s="102">
        <v>193.32</v>
      </c>
      <c r="J26" s="102">
        <v>164.86</v>
      </c>
      <c r="K26" s="66"/>
      <c r="L26" s="41" t="s">
        <v>18</v>
      </c>
      <c r="M26" s="150" t="s">
        <v>86</v>
      </c>
      <c r="N26" s="103">
        <v>1378.9</v>
      </c>
      <c r="O26" s="103">
        <v>1339.09</v>
      </c>
      <c r="P26" s="103">
        <v>1378.9</v>
      </c>
      <c r="Q26" s="103">
        <v>1339.09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26.25">
      <c r="A27" s="132"/>
      <c r="B27" s="131" t="s">
        <v>32</v>
      </c>
      <c r="C27" s="133" t="s">
        <v>33</v>
      </c>
      <c r="D27" s="102">
        <v>749.35</v>
      </c>
      <c r="E27" s="102">
        <v>743.08</v>
      </c>
      <c r="F27" s="103">
        <v>510.77</v>
      </c>
      <c r="G27" s="102">
        <v>2752.08</v>
      </c>
      <c r="H27" s="102">
        <v>2280.09</v>
      </c>
      <c r="I27" s="102">
        <v>2835.03</v>
      </c>
      <c r="J27" s="102">
        <v>2303.39</v>
      </c>
      <c r="K27" s="66"/>
      <c r="L27" s="41" t="s">
        <v>20</v>
      </c>
      <c r="M27" s="150" t="s">
        <v>87</v>
      </c>
      <c r="N27" s="103">
        <v>209.54</v>
      </c>
      <c r="O27" s="103">
        <v>162.86</v>
      </c>
      <c r="P27" s="103">
        <v>213.63</v>
      </c>
      <c r="Q27" s="103">
        <v>163.82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26.25">
      <c r="A28" s="132"/>
      <c r="B28" s="131"/>
      <c r="C28" s="43" t="s">
        <v>34</v>
      </c>
      <c r="D28" s="104">
        <f aca="true" t="shared" si="2" ref="D28:J28">SUM(D22:D27)</f>
        <v>2092.42</v>
      </c>
      <c r="E28" s="104">
        <f t="shared" si="2"/>
        <v>2097.62</v>
      </c>
      <c r="F28" s="104">
        <f t="shared" si="2"/>
        <v>2219.42</v>
      </c>
      <c r="G28" s="104">
        <f t="shared" si="2"/>
        <v>8155.5199999999995</v>
      </c>
      <c r="H28" s="104">
        <f t="shared" si="2"/>
        <v>7595.920000000001</v>
      </c>
      <c r="I28" s="104">
        <f t="shared" si="2"/>
        <v>8888.550000000001</v>
      </c>
      <c r="J28" s="104">
        <f t="shared" si="2"/>
        <v>7809</v>
      </c>
      <c r="K28" s="66"/>
      <c r="L28" s="41" t="s">
        <v>26</v>
      </c>
      <c r="M28" s="150" t="s">
        <v>88</v>
      </c>
      <c r="N28" s="103">
        <v>5.13</v>
      </c>
      <c r="O28" s="103">
        <v>3.43</v>
      </c>
      <c r="P28" s="103">
        <v>5.13</v>
      </c>
      <c r="Q28" s="103">
        <v>3.43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ht="26.25">
      <c r="A29" s="132"/>
      <c r="B29" s="131"/>
      <c r="C29" s="133"/>
      <c r="D29" s="102"/>
      <c r="E29" s="102"/>
      <c r="F29" s="103"/>
      <c r="G29" s="102"/>
      <c r="H29" s="102"/>
      <c r="I29" s="102"/>
      <c r="J29" s="102"/>
      <c r="K29" s="66"/>
      <c r="L29" s="41" t="s">
        <v>28</v>
      </c>
      <c r="M29" s="150" t="s">
        <v>89</v>
      </c>
      <c r="N29" s="103">
        <v>0</v>
      </c>
      <c r="O29" s="103">
        <v>0</v>
      </c>
      <c r="P29" s="103"/>
      <c r="Q29" s="103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ht="26.25">
      <c r="A30" s="130">
        <v>3</v>
      </c>
      <c r="B30" s="131"/>
      <c r="C30" s="43" t="s">
        <v>35</v>
      </c>
      <c r="D30" s="102"/>
      <c r="E30" s="102"/>
      <c r="F30" s="103"/>
      <c r="G30" s="102"/>
      <c r="H30" s="102"/>
      <c r="I30" s="102"/>
      <c r="J30" s="102"/>
      <c r="K30" s="66"/>
      <c r="L30" s="41"/>
      <c r="M30" s="149" t="s">
        <v>90</v>
      </c>
      <c r="N30" s="107">
        <f>SUM(N26:N29)</f>
        <v>1593.5700000000002</v>
      </c>
      <c r="O30" s="107">
        <f>SUM(O26:O29)</f>
        <v>1505.3799999999999</v>
      </c>
      <c r="P30" s="107">
        <f>SUM(P26:P29)</f>
        <v>1597.6600000000003</v>
      </c>
      <c r="Q30" s="107">
        <f>SUM(Q26:Q29)</f>
        <v>1506.34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ht="26.25">
      <c r="A31" s="132"/>
      <c r="B31" s="131"/>
      <c r="C31" s="43" t="s">
        <v>36</v>
      </c>
      <c r="D31" s="104">
        <f aca="true" t="shared" si="3" ref="D31:J31">+D19-D28</f>
        <v>212.23000000000002</v>
      </c>
      <c r="E31" s="104">
        <f t="shared" si="3"/>
        <v>119.07999999999993</v>
      </c>
      <c r="F31" s="104">
        <f t="shared" si="3"/>
        <v>279.9699999999998</v>
      </c>
      <c r="G31" s="104">
        <f t="shared" si="3"/>
        <v>878.840000000001</v>
      </c>
      <c r="H31" s="104">
        <f t="shared" si="3"/>
        <v>1513.37</v>
      </c>
      <c r="I31" s="104">
        <f t="shared" si="3"/>
        <v>887.5899999999983</v>
      </c>
      <c r="J31" s="104">
        <f t="shared" si="3"/>
        <v>1532.9699999999993</v>
      </c>
      <c r="K31" s="66"/>
      <c r="L31" s="41"/>
      <c r="M31" s="129"/>
      <c r="N31" s="119"/>
      <c r="O31" s="120"/>
      <c r="P31" s="119"/>
      <c r="Q31" s="12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3" customFormat="1" ht="26.25">
      <c r="A32" s="130"/>
      <c r="B32" s="131"/>
      <c r="C32" s="43"/>
      <c r="D32" s="104"/>
      <c r="E32" s="104"/>
      <c r="F32" s="107"/>
      <c r="G32" s="104"/>
      <c r="H32" s="104"/>
      <c r="I32" s="104"/>
      <c r="J32" s="104"/>
      <c r="K32" s="63">
        <v>5</v>
      </c>
      <c r="L32" s="54"/>
      <c r="M32" s="128" t="s">
        <v>91</v>
      </c>
      <c r="N32" s="119"/>
      <c r="O32" s="120"/>
      <c r="P32" s="119"/>
      <c r="Q32" s="120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26.25">
      <c r="A33" s="130">
        <v>4</v>
      </c>
      <c r="B33" s="134"/>
      <c r="C33" s="133" t="s">
        <v>37</v>
      </c>
      <c r="D33" s="102">
        <v>20.24</v>
      </c>
      <c r="E33" s="102">
        <v>13.93</v>
      </c>
      <c r="F33" s="103">
        <v>0.27</v>
      </c>
      <c r="G33" s="102">
        <v>34.17</v>
      </c>
      <c r="H33" s="102">
        <v>20.86</v>
      </c>
      <c r="I33" s="102">
        <v>34.17</v>
      </c>
      <c r="J33" s="102">
        <v>25.28</v>
      </c>
      <c r="K33" s="66"/>
      <c r="L33" s="41" t="s">
        <v>18</v>
      </c>
      <c r="M33" s="150" t="s">
        <v>92</v>
      </c>
      <c r="N33" s="103">
        <v>1640.1</v>
      </c>
      <c r="O33" s="103">
        <v>1569.34</v>
      </c>
      <c r="P33" s="103">
        <v>1655.35</v>
      </c>
      <c r="Q33" s="103">
        <v>1669.34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ht="26.25">
      <c r="A34" s="132"/>
      <c r="B34" s="131"/>
      <c r="C34" s="133"/>
      <c r="D34" s="102"/>
      <c r="E34" s="102"/>
      <c r="F34" s="103"/>
      <c r="G34" s="102"/>
      <c r="H34" s="102"/>
      <c r="I34" s="102"/>
      <c r="J34" s="102"/>
      <c r="K34" s="66"/>
      <c r="L34" s="41" t="s">
        <v>20</v>
      </c>
      <c r="M34" s="150" t="s">
        <v>93</v>
      </c>
      <c r="N34" s="103">
        <v>793.14</v>
      </c>
      <c r="O34" s="103">
        <v>916.21</v>
      </c>
      <c r="P34" s="103">
        <v>914.56</v>
      </c>
      <c r="Q34" s="103">
        <v>1085.13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ht="26.25">
      <c r="A35" s="130">
        <v>5</v>
      </c>
      <c r="B35" s="131"/>
      <c r="C35" s="43" t="s">
        <v>38</v>
      </c>
      <c r="D35" s="102"/>
      <c r="E35" s="102"/>
      <c r="F35" s="103"/>
      <c r="G35" s="102"/>
      <c r="H35" s="102"/>
      <c r="I35" s="102"/>
      <c r="J35" s="102"/>
      <c r="K35" s="66"/>
      <c r="L35" s="41" t="s">
        <v>94</v>
      </c>
      <c r="M35" s="150" t="s">
        <v>95</v>
      </c>
      <c r="N35" s="103">
        <v>443.44</v>
      </c>
      <c r="O35" s="103">
        <v>440.97</v>
      </c>
      <c r="P35" s="103">
        <v>453.91</v>
      </c>
      <c r="Q35" s="103">
        <v>448.86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ht="26.25">
      <c r="A36" s="132"/>
      <c r="B36" s="131"/>
      <c r="C36" s="43" t="s">
        <v>39</v>
      </c>
      <c r="D36" s="104">
        <f aca="true" t="shared" si="4" ref="D36:J36">+D31+D33</f>
        <v>232.47000000000003</v>
      </c>
      <c r="E36" s="104">
        <f t="shared" si="4"/>
        <v>133.00999999999993</v>
      </c>
      <c r="F36" s="104">
        <f t="shared" si="4"/>
        <v>280.2399999999998</v>
      </c>
      <c r="G36" s="104">
        <f t="shared" si="4"/>
        <v>913.010000000001</v>
      </c>
      <c r="H36" s="104">
        <f t="shared" si="4"/>
        <v>1534.2299999999998</v>
      </c>
      <c r="I36" s="104">
        <f t="shared" si="4"/>
        <v>921.7599999999983</v>
      </c>
      <c r="J36" s="104">
        <f t="shared" si="4"/>
        <v>1558.2499999999993</v>
      </c>
      <c r="K36" s="66"/>
      <c r="L36" s="41" t="s">
        <v>28</v>
      </c>
      <c r="M36" s="150" t="s">
        <v>96</v>
      </c>
      <c r="N36" s="103">
        <v>85.96</v>
      </c>
      <c r="O36" s="103">
        <v>96.27</v>
      </c>
      <c r="P36" s="103">
        <v>85.96</v>
      </c>
      <c r="Q36" s="103">
        <v>103.14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ht="26.25">
      <c r="A37" s="132"/>
      <c r="B37" s="131"/>
      <c r="C37" s="133"/>
      <c r="D37" s="102"/>
      <c r="E37" s="102"/>
      <c r="F37" s="103"/>
      <c r="G37" s="102"/>
      <c r="H37" s="102"/>
      <c r="I37" s="102"/>
      <c r="J37" s="102"/>
      <c r="K37" s="66"/>
      <c r="L37" s="41"/>
      <c r="M37" s="149" t="s">
        <v>97</v>
      </c>
      <c r="N37" s="107">
        <f>SUM(N33:N36)</f>
        <v>2962.64</v>
      </c>
      <c r="O37" s="107">
        <f>SUM(O33:O36)</f>
        <v>3022.7900000000004</v>
      </c>
      <c r="P37" s="107">
        <f>SUM(P33:P36)</f>
        <v>3109.7799999999997</v>
      </c>
      <c r="Q37" s="107">
        <f>SUM(Q33:Q36)</f>
        <v>3306.4700000000003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3" customFormat="1" ht="26.25">
      <c r="A38" s="130">
        <v>6</v>
      </c>
      <c r="B38" s="131"/>
      <c r="C38" s="133" t="s">
        <v>40</v>
      </c>
      <c r="D38" s="102">
        <v>153.71</v>
      </c>
      <c r="E38" s="102">
        <v>95.74</v>
      </c>
      <c r="F38" s="108">
        <v>90.8</v>
      </c>
      <c r="G38" s="102">
        <v>395.12</v>
      </c>
      <c r="H38" s="102">
        <v>341.11</v>
      </c>
      <c r="I38" s="102">
        <v>395.12</v>
      </c>
      <c r="J38" s="102">
        <v>343.49</v>
      </c>
      <c r="K38" s="63"/>
      <c r="L38" s="54"/>
      <c r="M38" s="128"/>
      <c r="N38" s="119"/>
      <c r="O38" s="120"/>
      <c r="P38" s="119"/>
      <c r="Q38" s="120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s="3" customFormat="1" ht="26.25">
      <c r="A39" s="130"/>
      <c r="B39" s="134"/>
      <c r="C39" s="43"/>
      <c r="D39" s="104"/>
      <c r="E39" s="104"/>
      <c r="F39" s="107"/>
      <c r="G39" s="104"/>
      <c r="H39" s="104"/>
      <c r="I39" s="104"/>
      <c r="J39" s="104"/>
      <c r="K39" s="63"/>
      <c r="L39" s="54"/>
      <c r="M39" s="149" t="s">
        <v>98</v>
      </c>
      <c r="N39" s="107">
        <f>+N19+N30+N37+N23</f>
        <v>7872.530000000001</v>
      </c>
      <c r="O39" s="107">
        <f>+O19+O30+O37+O23</f>
        <v>7564.41</v>
      </c>
      <c r="P39" s="107">
        <f>+P19+P30+P37+P23</f>
        <v>8030.79</v>
      </c>
      <c r="Q39" s="107">
        <f>+Q19+Q30+Q37+Q23</f>
        <v>7857.200000000001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s="3" customFormat="1" ht="26.25">
      <c r="A40" s="130">
        <v>7</v>
      </c>
      <c r="B40" s="134"/>
      <c r="C40" s="43" t="s">
        <v>41</v>
      </c>
      <c r="D40" s="104"/>
      <c r="E40" s="104"/>
      <c r="F40" s="107"/>
      <c r="G40" s="104"/>
      <c r="H40" s="104"/>
      <c r="I40" s="104"/>
      <c r="J40" s="104"/>
      <c r="K40" s="63" t="s">
        <v>99</v>
      </c>
      <c r="L40" s="54"/>
      <c r="M40" s="128" t="s">
        <v>100</v>
      </c>
      <c r="N40" s="119"/>
      <c r="O40" s="120"/>
      <c r="P40" s="119"/>
      <c r="Q40" s="120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s="3" customFormat="1" ht="26.25">
      <c r="A41" s="130"/>
      <c r="B41" s="134"/>
      <c r="C41" s="43" t="s">
        <v>126</v>
      </c>
      <c r="D41" s="104">
        <f aca="true" t="shared" si="5" ref="D41:J41">+D36-D38</f>
        <v>78.76000000000002</v>
      </c>
      <c r="E41" s="104">
        <f t="shared" si="5"/>
        <v>37.26999999999994</v>
      </c>
      <c r="F41" s="104">
        <f t="shared" si="5"/>
        <v>189.43999999999977</v>
      </c>
      <c r="G41" s="104">
        <f t="shared" si="5"/>
        <v>517.890000000001</v>
      </c>
      <c r="H41" s="104">
        <f t="shared" si="5"/>
        <v>1193.12</v>
      </c>
      <c r="I41" s="104">
        <f t="shared" si="5"/>
        <v>526.6399999999983</v>
      </c>
      <c r="J41" s="104">
        <f t="shared" si="5"/>
        <v>1214.7599999999993</v>
      </c>
      <c r="K41" s="63">
        <v>1</v>
      </c>
      <c r="L41" s="54"/>
      <c r="M41" s="128" t="s">
        <v>101</v>
      </c>
      <c r="N41" s="119"/>
      <c r="O41" s="120"/>
      <c r="P41" s="119"/>
      <c r="Q41" s="120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26.25">
      <c r="A42" s="132"/>
      <c r="B42" s="131"/>
      <c r="C42" s="133"/>
      <c r="D42" s="102"/>
      <c r="E42" s="102"/>
      <c r="F42" s="103"/>
      <c r="G42" s="102"/>
      <c r="H42" s="102"/>
      <c r="I42" s="102"/>
      <c r="J42" s="102"/>
      <c r="K42" s="66"/>
      <c r="L42" s="41" t="s">
        <v>18</v>
      </c>
      <c r="M42" s="150" t="s">
        <v>102</v>
      </c>
      <c r="N42" s="103">
        <v>1950.09</v>
      </c>
      <c r="O42" s="103">
        <v>1946.45</v>
      </c>
      <c r="P42" s="103">
        <v>2053.75</v>
      </c>
      <c r="Q42" s="103">
        <v>2044.49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ht="26.25">
      <c r="A43" s="130">
        <v>8</v>
      </c>
      <c r="B43" s="134"/>
      <c r="C43" s="133" t="s">
        <v>42</v>
      </c>
      <c r="D43" s="102">
        <v>0</v>
      </c>
      <c r="E43" s="102">
        <v>0</v>
      </c>
      <c r="F43" s="103">
        <v>0</v>
      </c>
      <c r="G43" s="102">
        <v>0</v>
      </c>
      <c r="H43" s="105">
        <v>0</v>
      </c>
      <c r="I43" s="102">
        <v>0</v>
      </c>
      <c r="J43" s="105">
        <v>0</v>
      </c>
      <c r="K43" s="66"/>
      <c r="L43" s="41" t="s">
        <v>20</v>
      </c>
      <c r="M43" s="150" t="s">
        <v>103</v>
      </c>
      <c r="N43" s="103">
        <v>233.89</v>
      </c>
      <c r="O43" s="103">
        <v>267.3</v>
      </c>
      <c r="P43" s="103">
        <v>233.89</v>
      </c>
      <c r="Q43" s="103">
        <v>267.3</v>
      </c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26.25">
      <c r="A44" s="132"/>
      <c r="B44" s="131"/>
      <c r="C44" s="133"/>
      <c r="D44" s="102"/>
      <c r="E44" s="102"/>
      <c r="F44" s="103"/>
      <c r="G44" s="102"/>
      <c r="H44" s="102"/>
      <c r="I44" s="102"/>
      <c r="J44" s="102"/>
      <c r="K44" s="66"/>
      <c r="L44" s="41" t="s">
        <v>94</v>
      </c>
      <c r="M44" s="150" t="s">
        <v>104</v>
      </c>
      <c r="N44" s="103">
        <v>299.86</v>
      </c>
      <c r="O44" s="103">
        <v>172.98</v>
      </c>
      <c r="P44" s="103">
        <v>12.79</v>
      </c>
      <c r="Q44" s="103">
        <v>12.79</v>
      </c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26.25">
      <c r="A45" s="130">
        <v>9</v>
      </c>
      <c r="B45" s="134"/>
      <c r="C45" s="43" t="s">
        <v>43</v>
      </c>
      <c r="D45" s="104">
        <f aca="true" t="shared" si="6" ref="D45:J45">+D41+D43</f>
        <v>78.76000000000002</v>
      </c>
      <c r="E45" s="104">
        <f t="shared" si="6"/>
        <v>37.26999999999994</v>
      </c>
      <c r="F45" s="104">
        <f t="shared" si="6"/>
        <v>189.43999999999977</v>
      </c>
      <c r="G45" s="104">
        <f t="shared" si="6"/>
        <v>517.890000000001</v>
      </c>
      <c r="H45" s="104">
        <f t="shared" si="6"/>
        <v>1193.12</v>
      </c>
      <c r="I45" s="104">
        <f t="shared" si="6"/>
        <v>526.6399999999983</v>
      </c>
      <c r="J45" s="104">
        <f t="shared" si="6"/>
        <v>1214.7599999999993</v>
      </c>
      <c r="K45" s="66"/>
      <c r="L45" s="41" t="s">
        <v>28</v>
      </c>
      <c r="M45" s="150" t="s">
        <v>105</v>
      </c>
      <c r="N45" s="103">
        <v>0</v>
      </c>
      <c r="O45" s="103">
        <v>0</v>
      </c>
      <c r="P45" s="103">
        <v>0</v>
      </c>
      <c r="Q45" s="103">
        <v>0</v>
      </c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6.25">
      <c r="A46" s="132"/>
      <c r="B46" s="131"/>
      <c r="C46" s="133"/>
      <c r="D46" s="102"/>
      <c r="E46" s="102"/>
      <c r="F46" s="103"/>
      <c r="G46" s="102"/>
      <c r="H46" s="102"/>
      <c r="I46" s="102"/>
      <c r="J46" s="102"/>
      <c r="K46" s="66"/>
      <c r="L46" s="41" t="s">
        <v>30</v>
      </c>
      <c r="M46" s="150" t="s">
        <v>106</v>
      </c>
      <c r="N46" s="103">
        <v>90.7</v>
      </c>
      <c r="O46" s="103">
        <v>60.19</v>
      </c>
      <c r="P46" s="103">
        <v>97.92</v>
      </c>
      <c r="Q46" s="103">
        <v>61.98</v>
      </c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6.25">
      <c r="A47" s="130">
        <v>10</v>
      </c>
      <c r="B47" s="134"/>
      <c r="C47" s="133" t="s">
        <v>44</v>
      </c>
      <c r="D47" s="102">
        <v>-39.45</v>
      </c>
      <c r="E47" s="102">
        <v>-10.14</v>
      </c>
      <c r="F47" s="103">
        <f>-25.77-44.67</f>
        <v>-70.44</v>
      </c>
      <c r="G47" s="102">
        <v>-172.31</v>
      </c>
      <c r="H47" s="102">
        <f>-350-46.81-13.33</f>
        <v>-410.14</v>
      </c>
      <c r="I47" s="102">
        <v>-176.28</v>
      </c>
      <c r="J47" s="102">
        <v>-418.15</v>
      </c>
      <c r="K47" s="66"/>
      <c r="L47" s="41" t="s">
        <v>32</v>
      </c>
      <c r="M47" s="150" t="s">
        <v>107</v>
      </c>
      <c r="N47" s="103">
        <v>24.69</v>
      </c>
      <c r="O47" s="103">
        <v>23.12</v>
      </c>
      <c r="P47" s="103">
        <v>36.8</v>
      </c>
      <c r="Q47" s="103">
        <v>23.12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26.25">
      <c r="A48" s="132"/>
      <c r="B48" s="131"/>
      <c r="C48" s="133"/>
      <c r="D48" s="102"/>
      <c r="E48" s="102"/>
      <c r="F48" s="103"/>
      <c r="G48" s="102"/>
      <c r="H48" s="102"/>
      <c r="I48" s="102"/>
      <c r="J48" s="102"/>
      <c r="K48" s="66"/>
      <c r="L48" s="41"/>
      <c r="M48" s="149" t="s">
        <v>108</v>
      </c>
      <c r="N48" s="107">
        <f>SUM(N42:N47)</f>
        <v>2599.23</v>
      </c>
      <c r="O48" s="107">
        <f>SUM(O42:O47)</f>
        <v>2470.04</v>
      </c>
      <c r="P48" s="107">
        <f>SUM(P42:P47)</f>
        <v>2435.15</v>
      </c>
      <c r="Q48" s="107">
        <f>SUM(Q42:Q47)</f>
        <v>2409.68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ht="26.25">
      <c r="A49" s="130">
        <v>11</v>
      </c>
      <c r="B49" s="134"/>
      <c r="C49" s="43" t="s">
        <v>45</v>
      </c>
      <c r="D49" s="104">
        <f aca="true" t="shared" si="7" ref="D49:J49">+D45+D47</f>
        <v>39.31000000000002</v>
      </c>
      <c r="E49" s="104">
        <f t="shared" si="7"/>
        <v>27.12999999999994</v>
      </c>
      <c r="F49" s="104">
        <f t="shared" si="7"/>
        <v>118.99999999999977</v>
      </c>
      <c r="G49" s="104">
        <f t="shared" si="7"/>
        <v>345.580000000001</v>
      </c>
      <c r="H49" s="104">
        <f t="shared" si="7"/>
        <v>782.9799999999999</v>
      </c>
      <c r="I49" s="104">
        <f t="shared" si="7"/>
        <v>350.3599999999983</v>
      </c>
      <c r="J49" s="104">
        <f t="shared" si="7"/>
        <v>796.6099999999993</v>
      </c>
      <c r="K49" s="66"/>
      <c r="L49" s="41"/>
      <c r="M49" s="129"/>
      <c r="N49" s="119"/>
      <c r="O49" s="120"/>
      <c r="P49" s="119"/>
      <c r="Q49" s="12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ht="26.25">
      <c r="A50" s="132"/>
      <c r="B50" s="131"/>
      <c r="C50" s="133"/>
      <c r="D50" s="102"/>
      <c r="E50" s="102"/>
      <c r="F50" s="103"/>
      <c r="G50" s="102"/>
      <c r="H50" s="102"/>
      <c r="I50" s="102"/>
      <c r="J50" s="102"/>
      <c r="K50" s="63">
        <v>2</v>
      </c>
      <c r="L50" s="54"/>
      <c r="M50" s="128" t="s">
        <v>109</v>
      </c>
      <c r="N50" s="119"/>
      <c r="O50" s="120"/>
      <c r="P50" s="119"/>
      <c r="Q50" s="12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ht="26.25">
      <c r="A51" s="130">
        <v>12</v>
      </c>
      <c r="B51" s="134"/>
      <c r="C51" s="133" t="s">
        <v>46</v>
      </c>
      <c r="D51" s="102">
        <v>0</v>
      </c>
      <c r="E51" s="102">
        <v>0</v>
      </c>
      <c r="F51" s="103">
        <v>0</v>
      </c>
      <c r="G51" s="102">
        <v>0</v>
      </c>
      <c r="H51" s="105"/>
      <c r="I51" s="102">
        <v>0</v>
      </c>
      <c r="J51" s="105"/>
      <c r="K51" s="66"/>
      <c r="L51" s="41" t="s">
        <v>18</v>
      </c>
      <c r="M51" s="150" t="s">
        <v>110</v>
      </c>
      <c r="N51" s="103">
        <v>0</v>
      </c>
      <c r="O51" s="103">
        <v>0</v>
      </c>
      <c r="P51" s="103">
        <v>0</v>
      </c>
      <c r="Q51" s="103">
        <v>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ht="26.25">
      <c r="A52" s="132"/>
      <c r="B52" s="131"/>
      <c r="C52" s="133"/>
      <c r="D52" s="102"/>
      <c r="E52" s="102"/>
      <c r="F52" s="103"/>
      <c r="G52" s="102"/>
      <c r="H52" s="102"/>
      <c r="I52" s="102"/>
      <c r="J52" s="102"/>
      <c r="K52" s="66"/>
      <c r="L52" s="41" t="s">
        <v>20</v>
      </c>
      <c r="M52" s="150" t="s">
        <v>111</v>
      </c>
      <c r="N52" s="103">
        <v>2190.03</v>
      </c>
      <c r="O52" s="103">
        <v>2093.01</v>
      </c>
      <c r="P52" s="103">
        <v>2368.64</v>
      </c>
      <c r="Q52" s="103">
        <v>2214.39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26.25">
      <c r="A53" s="130">
        <v>13</v>
      </c>
      <c r="B53" s="134"/>
      <c r="C53" s="43" t="s">
        <v>47</v>
      </c>
      <c r="D53" s="104">
        <f aca="true" t="shared" si="8" ref="D53:J53">+D49+D51</f>
        <v>39.31000000000002</v>
      </c>
      <c r="E53" s="104">
        <f t="shared" si="8"/>
        <v>27.12999999999994</v>
      </c>
      <c r="F53" s="104">
        <f t="shared" si="8"/>
        <v>118.99999999999977</v>
      </c>
      <c r="G53" s="104">
        <f t="shared" si="8"/>
        <v>345.580000000001</v>
      </c>
      <c r="H53" s="104">
        <f t="shared" si="8"/>
        <v>782.9799999999999</v>
      </c>
      <c r="I53" s="104">
        <f t="shared" si="8"/>
        <v>350.3599999999983</v>
      </c>
      <c r="J53" s="104">
        <f t="shared" si="8"/>
        <v>796.6099999999993</v>
      </c>
      <c r="K53" s="66"/>
      <c r="L53" s="41" t="s">
        <v>94</v>
      </c>
      <c r="M53" s="150" t="s">
        <v>112</v>
      </c>
      <c r="N53" s="103">
        <v>2327.48</v>
      </c>
      <c r="O53" s="103">
        <v>2270.98</v>
      </c>
      <c r="P53" s="103">
        <v>2447.13</v>
      </c>
      <c r="Q53" s="103">
        <v>2488.7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26.25">
      <c r="A54" s="132"/>
      <c r="B54" s="131"/>
      <c r="C54" s="133"/>
      <c r="D54" s="102"/>
      <c r="E54" s="102"/>
      <c r="F54" s="103"/>
      <c r="G54" s="102"/>
      <c r="H54" s="102"/>
      <c r="I54" s="102"/>
      <c r="J54" s="102"/>
      <c r="K54" s="66"/>
      <c r="L54" s="41" t="s">
        <v>28</v>
      </c>
      <c r="M54" s="150" t="s">
        <v>113</v>
      </c>
      <c r="N54" s="103">
        <v>575</v>
      </c>
      <c r="O54" s="103">
        <v>550.31</v>
      </c>
      <c r="P54" s="103">
        <v>579.88</v>
      </c>
      <c r="Q54" s="103">
        <v>551.89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26.25">
      <c r="A55" s="130">
        <v>14</v>
      </c>
      <c r="B55" s="134"/>
      <c r="C55" s="133" t="s">
        <v>48</v>
      </c>
      <c r="D55" s="102">
        <v>0</v>
      </c>
      <c r="E55" s="102">
        <v>0</v>
      </c>
      <c r="F55" s="103">
        <v>0</v>
      </c>
      <c r="G55" s="102">
        <v>0</v>
      </c>
      <c r="H55" s="105">
        <v>0</v>
      </c>
      <c r="I55" s="102">
        <v>0</v>
      </c>
      <c r="J55" s="105">
        <v>0</v>
      </c>
      <c r="K55" s="66"/>
      <c r="L55" s="41" t="s">
        <v>30</v>
      </c>
      <c r="M55" s="150" t="s">
        <v>114</v>
      </c>
      <c r="N55" s="103">
        <v>167.57</v>
      </c>
      <c r="O55" s="103">
        <v>174.78</v>
      </c>
      <c r="P55" s="103">
        <v>186.77</v>
      </c>
      <c r="Q55" s="103">
        <v>187.25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26.25">
      <c r="A56" s="132"/>
      <c r="B56" s="131"/>
      <c r="C56" s="133"/>
      <c r="D56" s="102"/>
      <c r="E56" s="102"/>
      <c r="F56" s="103"/>
      <c r="G56" s="102"/>
      <c r="H56" s="105"/>
      <c r="I56" s="102"/>
      <c r="J56" s="105"/>
      <c r="K56" s="66"/>
      <c r="L56" s="41" t="s">
        <v>32</v>
      </c>
      <c r="M56" s="150" t="s">
        <v>115</v>
      </c>
      <c r="N56" s="103">
        <v>13.22</v>
      </c>
      <c r="O56" s="103">
        <v>5.29</v>
      </c>
      <c r="P56" s="103">
        <v>13.22</v>
      </c>
      <c r="Q56" s="103">
        <v>5.29</v>
      </c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26.25">
      <c r="A57" s="130">
        <v>15</v>
      </c>
      <c r="B57" s="131"/>
      <c r="C57" s="133" t="s">
        <v>49</v>
      </c>
      <c r="D57" s="102">
        <v>0</v>
      </c>
      <c r="E57" s="102">
        <v>0</v>
      </c>
      <c r="F57" s="103">
        <v>0</v>
      </c>
      <c r="G57" s="102">
        <v>0</v>
      </c>
      <c r="H57" s="105">
        <v>0</v>
      </c>
      <c r="I57" s="102">
        <v>0</v>
      </c>
      <c r="J57" s="105">
        <v>0</v>
      </c>
      <c r="K57" s="66"/>
      <c r="L57" s="41"/>
      <c r="M57" s="149" t="s">
        <v>116</v>
      </c>
      <c r="N57" s="107">
        <f>SUM(N51:N56)</f>
        <v>5273.3</v>
      </c>
      <c r="O57" s="107">
        <v>5094.37</v>
      </c>
      <c r="P57" s="107">
        <f>SUM(P51:P56)</f>
        <v>5595.640000000001</v>
      </c>
      <c r="Q57" s="107">
        <f>SUM(Q51:Q56)</f>
        <v>5447.52</v>
      </c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26.25">
      <c r="A58" s="130"/>
      <c r="B58" s="131"/>
      <c r="C58" s="133"/>
      <c r="D58" s="102"/>
      <c r="E58" s="102"/>
      <c r="F58" s="103"/>
      <c r="G58" s="102"/>
      <c r="H58" s="102"/>
      <c r="I58" s="102"/>
      <c r="J58" s="102"/>
      <c r="K58" s="66"/>
      <c r="L58" s="41"/>
      <c r="M58" s="129"/>
      <c r="N58" s="119"/>
      <c r="O58" s="120"/>
      <c r="P58" s="119"/>
      <c r="Q58" s="12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ht="26.25">
      <c r="A59" s="130">
        <v>16</v>
      </c>
      <c r="B59" s="131"/>
      <c r="C59" s="43" t="s">
        <v>50</v>
      </c>
      <c r="D59" s="102"/>
      <c r="E59" s="102"/>
      <c r="F59" s="102"/>
      <c r="G59" s="102"/>
      <c r="H59" s="102"/>
      <c r="I59" s="102"/>
      <c r="J59" s="102"/>
      <c r="K59" s="68"/>
      <c r="L59" s="52"/>
      <c r="M59" s="149" t="s">
        <v>117</v>
      </c>
      <c r="N59" s="107">
        <f>+N48+N57</f>
        <v>7872.530000000001</v>
      </c>
      <c r="O59" s="107">
        <f>+O48+O57</f>
        <v>7564.41</v>
      </c>
      <c r="P59" s="107">
        <f>+P48+P57</f>
        <v>8030.790000000001</v>
      </c>
      <c r="Q59" s="107">
        <f>+Q48+Q57</f>
        <v>7857.200000000001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ht="26.25">
      <c r="A60" s="130"/>
      <c r="B60" s="131"/>
      <c r="C60" s="43" t="s">
        <v>51</v>
      </c>
      <c r="D60" s="104">
        <f aca="true" t="shared" si="9" ref="D60:J60">+D53+D55+D57</f>
        <v>39.31000000000002</v>
      </c>
      <c r="E60" s="104">
        <f t="shared" si="9"/>
        <v>27.12999999999994</v>
      </c>
      <c r="F60" s="104">
        <f t="shared" si="9"/>
        <v>118.99999999999977</v>
      </c>
      <c r="G60" s="104">
        <f t="shared" si="9"/>
        <v>345.580000000001</v>
      </c>
      <c r="H60" s="104">
        <f t="shared" si="9"/>
        <v>782.9799999999999</v>
      </c>
      <c r="I60" s="104">
        <f t="shared" si="9"/>
        <v>350.3599999999983</v>
      </c>
      <c r="J60" s="104">
        <f t="shared" si="9"/>
        <v>796.6099999999993</v>
      </c>
      <c r="K60" s="66"/>
      <c r="L60" s="41"/>
      <c r="M60" s="67"/>
      <c r="N60" s="66"/>
      <c r="O60" s="41"/>
      <c r="P60" s="41"/>
      <c r="Q60" s="67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ht="26.25">
      <c r="A61" s="130"/>
      <c r="B61" s="131"/>
      <c r="C61" s="133"/>
      <c r="D61" s="102"/>
      <c r="E61" s="102"/>
      <c r="F61" s="103"/>
      <c r="G61" s="102"/>
      <c r="H61" s="102"/>
      <c r="I61" s="102"/>
      <c r="J61" s="102"/>
      <c r="K61" s="66"/>
      <c r="L61" s="41"/>
      <c r="M61" s="89" t="s">
        <v>16</v>
      </c>
      <c r="N61" s="121" t="s">
        <v>118</v>
      </c>
      <c r="O61" s="122"/>
      <c r="P61" s="122"/>
      <c r="Q61" s="123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ht="26.25">
      <c r="A62" s="130">
        <v>17</v>
      </c>
      <c r="B62" s="131"/>
      <c r="C62" s="133" t="s">
        <v>52</v>
      </c>
      <c r="D62" s="102">
        <v>224</v>
      </c>
      <c r="E62" s="102">
        <v>224</v>
      </c>
      <c r="F62" s="102">
        <v>224</v>
      </c>
      <c r="G62" s="102">
        <v>224</v>
      </c>
      <c r="H62" s="102">
        <v>224</v>
      </c>
      <c r="I62" s="102">
        <v>224</v>
      </c>
      <c r="J62" s="102">
        <v>224</v>
      </c>
      <c r="K62" s="68"/>
      <c r="L62" s="52"/>
      <c r="M62" s="124"/>
      <c r="N62" s="125">
        <v>41364</v>
      </c>
      <c r="O62" s="126"/>
      <c r="P62" s="126"/>
      <c r="Q62" s="127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ht="26.25" customHeight="1">
      <c r="A63" s="130"/>
      <c r="B63" s="131"/>
      <c r="C63" s="135" t="s">
        <v>53</v>
      </c>
      <c r="D63" s="102">
        <v>2</v>
      </c>
      <c r="E63" s="102">
        <v>2</v>
      </c>
      <c r="F63" s="109">
        <v>2</v>
      </c>
      <c r="G63" s="102">
        <v>2</v>
      </c>
      <c r="H63" s="102">
        <v>2</v>
      </c>
      <c r="I63" s="102">
        <v>2</v>
      </c>
      <c r="J63" s="102">
        <v>2</v>
      </c>
      <c r="K63" s="66"/>
      <c r="L63" s="41"/>
      <c r="M63" s="41"/>
      <c r="N63" s="161"/>
      <c r="O63" s="41"/>
      <c r="P63" s="41"/>
      <c r="Q63" s="67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ht="27.75" customHeight="1">
      <c r="A64" s="130"/>
      <c r="B64" s="131"/>
      <c r="C64" s="133"/>
      <c r="D64" s="102"/>
      <c r="E64" s="102"/>
      <c r="F64" s="110"/>
      <c r="G64" s="102"/>
      <c r="H64" s="102"/>
      <c r="I64" s="102"/>
      <c r="J64" s="102"/>
      <c r="K64" s="63" t="s">
        <v>128</v>
      </c>
      <c r="L64" s="54"/>
      <c r="M64" s="159" t="s">
        <v>119</v>
      </c>
      <c r="N64" s="66"/>
      <c r="O64" s="41"/>
      <c r="P64" s="41"/>
      <c r="Q64" s="6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ht="26.25">
      <c r="A65" s="130">
        <v>18</v>
      </c>
      <c r="B65" s="131"/>
      <c r="C65" s="133" t="s">
        <v>54</v>
      </c>
      <c r="D65" s="102"/>
      <c r="E65" s="102"/>
      <c r="F65" s="103">
        <v>0</v>
      </c>
      <c r="G65" s="102">
        <v>0</v>
      </c>
      <c r="H65" s="102">
        <v>0</v>
      </c>
      <c r="I65" s="102">
        <v>0</v>
      </c>
      <c r="J65" s="102">
        <v>0</v>
      </c>
      <c r="K65" s="66"/>
      <c r="L65" s="41"/>
      <c r="M65" s="160"/>
      <c r="N65" s="66"/>
      <c r="O65" s="41"/>
      <c r="P65" s="41"/>
      <c r="Q65" s="67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ht="26.25">
      <c r="A66" s="130"/>
      <c r="B66" s="131"/>
      <c r="C66" s="133" t="s">
        <v>55</v>
      </c>
      <c r="D66" s="111"/>
      <c r="E66" s="111"/>
      <c r="F66" s="112"/>
      <c r="G66" s="111"/>
      <c r="H66" s="111"/>
      <c r="I66" s="111"/>
      <c r="J66" s="111"/>
      <c r="K66" s="66"/>
      <c r="L66" s="41"/>
      <c r="M66" s="160" t="s">
        <v>120</v>
      </c>
      <c r="N66" s="162" t="s">
        <v>129</v>
      </c>
      <c r="O66" s="80"/>
      <c r="P66" s="80"/>
      <c r="Q66" s="81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ht="26.25">
      <c r="A67" s="130"/>
      <c r="B67" s="136"/>
      <c r="C67" s="133"/>
      <c r="D67" s="102"/>
      <c r="E67" s="102"/>
      <c r="F67" s="103"/>
      <c r="G67" s="102"/>
      <c r="H67" s="102"/>
      <c r="I67" s="102"/>
      <c r="J67" s="102"/>
      <c r="K67" s="66"/>
      <c r="L67" s="41"/>
      <c r="M67" s="160"/>
      <c r="N67" s="162"/>
      <c r="O67" s="80"/>
      <c r="P67" s="80"/>
      <c r="Q67" s="81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ht="23.25" customHeight="1">
      <c r="A68" s="130" t="s">
        <v>56</v>
      </c>
      <c r="B68" s="131"/>
      <c r="C68" s="43" t="s">
        <v>57</v>
      </c>
      <c r="D68" s="102"/>
      <c r="E68" s="102"/>
      <c r="F68" s="110"/>
      <c r="G68" s="102"/>
      <c r="H68" s="102"/>
      <c r="I68" s="102"/>
      <c r="J68" s="102"/>
      <c r="K68" s="66"/>
      <c r="L68" s="41"/>
      <c r="M68" s="160" t="s">
        <v>121</v>
      </c>
      <c r="N68" s="162" t="s">
        <v>129</v>
      </c>
      <c r="O68" s="80"/>
      <c r="P68" s="80"/>
      <c r="Q68" s="81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ht="25.5" customHeight="1">
      <c r="A69" s="130"/>
      <c r="B69" s="131"/>
      <c r="C69" s="137" t="s">
        <v>58</v>
      </c>
      <c r="D69" s="102"/>
      <c r="E69" s="102"/>
      <c r="F69" s="110"/>
      <c r="G69" s="102"/>
      <c r="H69" s="102"/>
      <c r="I69" s="102"/>
      <c r="J69" s="102"/>
      <c r="K69" s="66"/>
      <c r="L69" s="41"/>
      <c r="M69" s="160"/>
      <c r="N69" s="162"/>
      <c r="O69" s="80"/>
      <c r="P69" s="80"/>
      <c r="Q69" s="81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ht="26.25">
      <c r="A70" s="130"/>
      <c r="B70" s="131" t="s">
        <v>18</v>
      </c>
      <c r="C70" s="133" t="s">
        <v>59</v>
      </c>
      <c r="D70" s="102">
        <v>0.35</v>
      </c>
      <c r="E70" s="105">
        <v>0.24</v>
      </c>
      <c r="F70" s="106">
        <v>1.06</v>
      </c>
      <c r="G70" s="105">
        <v>3.09</v>
      </c>
      <c r="H70" s="105">
        <v>6.99</v>
      </c>
      <c r="I70" s="105">
        <v>3.13</v>
      </c>
      <c r="J70" s="105">
        <v>7.11</v>
      </c>
      <c r="K70" s="66"/>
      <c r="L70" s="41"/>
      <c r="M70" s="160" t="s">
        <v>122</v>
      </c>
      <c r="N70" s="162" t="s">
        <v>129</v>
      </c>
      <c r="O70" s="80"/>
      <c r="P70" s="80"/>
      <c r="Q70" s="81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26.25">
      <c r="A71" s="130"/>
      <c r="B71" s="131" t="s">
        <v>20</v>
      </c>
      <c r="C71" s="133" t="s">
        <v>60</v>
      </c>
      <c r="D71" s="157">
        <v>0.35</v>
      </c>
      <c r="E71" s="158">
        <v>0.24</v>
      </c>
      <c r="F71" s="106">
        <v>1.06</v>
      </c>
      <c r="G71" s="105">
        <v>3.09</v>
      </c>
      <c r="H71" s="105">
        <v>6.99</v>
      </c>
      <c r="I71" s="105">
        <v>3.13</v>
      </c>
      <c r="J71" s="105">
        <v>7.11</v>
      </c>
      <c r="K71" s="66"/>
      <c r="L71" s="41"/>
      <c r="M71" s="160"/>
      <c r="N71" s="162"/>
      <c r="O71" s="80"/>
      <c r="P71" s="80"/>
      <c r="Q71" s="81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ht="26.25">
      <c r="A72" s="130"/>
      <c r="B72" s="138"/>
      <c r="C72" s="133"/>
      <c r="D72" s="113"/>
      <c r="E72" s="114"/>
      <c r="F72" s="106"/>
      <c r="G72" s="114"/>
      <c r="H72" s="114"/>
      <c r="I72" s="114"/>
      <c r="J72" s="114"/>
      <c r="K72" s="66"/>
      <c r="L72" s="41"/>
      <c r="M72" s="160" t="s">
        <v>123</v>
      </c>
      <c r="N72" s="162" t="s">
        <v>129</v>
      </c>
      <c r="O72" s="80"/>
      <c r="P72" s="80"/>
      <c r="Q72" s="81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ht="26.25">
      <c r="A73" s="130" t="s">
        <v>61</v>
      </c>
      <c r="B73" s="138"/>
      <c r="C73" s="43" t="s">
        <v>62</v>
      </c>
      <c r="D73" s="113"/>
      <c r="E73" s="114"/>
      <c r="F73" s="115"/>
      <c r="G73" s="114"/>
      <c r="H73" s="114"/>
      <c r="I73" s="114"/>
      <c r="J73" s="114"/>
      <c r="K73" s="66"/>
      <c r="L73" s="41"/>
      <c r="M73" s="41"/>
      <c r="N73" s="66"/>
      <c r="O73" s="41"/>
      <c r="P73" s="41"/>
      <c r="Q73" s="67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ht="26.25">
      <c r="A74" s="130"/>
      <c r="B74" s="138"/>
      <c r="C74" s="137" t="s">
        <v>58</v>
      </c>
      <c r="D74" s="113"/>
      <c r="E74" s="114"/>
      <c r="F74" s="115"/>
      <c r="G74" s="114"/>
      <c r="H74" s="114"/>
      <c r="I74" s="114"/>
      <c r="J74" s="114"/>
      <c r="K74" s="66"/>
      <c r="L74" s="41"/>
      <c r="M74" s="41"/>
      <c r="N74" s="66"/>
      <c r="O74" s="41"/>
      <c r="P74" s="41"/>
      <c r="Q74" s="67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ht="26.25">
      <c r="A75" s="130"/>
      <c r="B75" s="131" t="s">
        <v>18</v>
      </c>
      <c r="C75" s="133" t="s">
        <v>59</v>
      </c>
      <c r="D75" s="102">
        <v>0.35</v>
      </c>
      <c r="E75" s="105">
        <v>0.24</v>
      </c>
      <c r="F75" s="106">
        <v>1.06</v>
      </c>
      <c r="G75" s="105">
        <v>3.09</v>
      </c>
      <c r="H75" s="105">
        <v>6.99</v>
      </c>
      <c r="I75" s="105">
        <v>3.13</v>
      </c>
      <c r="J75" s="105">
        <v>7.11</v>
      </c>
      <c r="K75" s="66"/>
      <c r="L75" s="41"/>
      <c r="M75" s="41"/>
      <c r="N75" s="66"/>
      <c r="O75" s="41"/>
      <c r="P75" s="41"/>
      <c r="Q75" s="67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ht="26.25">
      <c r="A76" s="130"/>
      <c r="B76" s="131" t="s">
        <v>20</v>
      </c>
      <c r="C76" s="133" t="s">
        <v>60</v>
      </c>
      <c r="D76" s="157">
        <v>0.35</v>
      </c>
      <c r="E76" s="157">
        <v>0.24</v>
      </c>
      <c r="F76" s="103">
        <v>1.06</v>
      </c>
      <c r="G76" s="102">
        <v>3.09</v>
      </c>
      <c r="H76" s="102">
        <v>6.99</v>
      </c>
      <c r="I76" s="102">
        <v>3.13</v>
      </c>
      <c r="J76" s="102">
        <v>7.11</v>
      </c>
      <c r="K76" s="66"/>
      <c r="L76" s="41"/>
      <c r="M76" s="41"/>
      <c r="N76" s="66"/>
      <c r="O76" s="41"/>
      <c r="P76" s="41"/>
      <c r="Q76" s="67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ht="26.25">
      <c r="A77" s="130"/>
      <c r="B77" s="138" t="s">
        <v>63</v>
      </c>
      <c r="C77" s="133"/>
      <c r="D77" s="113"/>
      <c r="E77" s="113"/>
      <c r="F77" s="116"/>
      <c r="G77" s="113"/>
      <c r="H77" s="113"/>
      <c r="I77" s="113"/>
      <c r="J77" s="113"/>
      <c r="K77" s="66"/>
      <c r="L77" s="41"/>
      <c r="M77" s="41"/>
      <c r="N77" s="66"/>
      <c r="O77" s="41"/>
      <c r="P77" s="41"/>
      <c r="Q77" s="67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ht="26.25">
      <c r="A78" s="130"/>
      <c r="B78" s="138"/>
      <c r="C78" s="133"/>
      <c r="D78" s="113"/>
      <c r="E78" s="113"/>
      <c r="F78" s="116"/>
      <c r="G78" s="113"/>
      <c r="H78" s="113"/>
      <c r="I78" s="113"/>
      <c r="J78" s="113"/>
      <c r="K78" s="66"/>
      <c r="L78" s="41"/>
      <c r="M78" s="41"/>
      <c r="N78" s="66"/>
      <c r="O78" s="41"/>
      <c r="P78" s="41"/>
      <c r="Q78" s="67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ht="26.25">
      <c r="A79" s="130"/>
      <c r="B79" s="138"/>
      <c r="C79" s="133"/>
      <c r="D79" s="117"/>
      <c r="E79" s="117"/>
      <c r="F79" s="118"/>
      <c r="G79" s="117"/>
      <c r="H79" s="117"/>
      <c r="I79" s="117"/>
      <c r="J79" s="117"/>
      <c r="K79" s="66"/>
      <c r="L79" s="41"/>
      <c r="M79" s="41"/>
      <c r="N79" s="66"/>
      <c r="O79" s="41"/>
      <c r="P79" s="41"/>
      <c r="Q79" s="67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ht="26.25">
      <c r="A80" s="130"/>
      <c r="B80" s="139"/>
      <c r="C80" s="133"/>
      <c r="D80" s="113"/>
      <c r="E80" s="113"/>
      <c r="F80" s="116"/>
      <c r="G80" s="113"/>
      <c r="H80" s="113"/>
      <c r="I80" s="113"/>
      <c r="J80" s="113"/>
      <c r="K80" s="66"/>
      <c r="L80" s="41"/>
      <c r="M80" s="41"/>
      <c r="N80" s="66"/>
      <c r="O80" s="41"/>
      <c r="P80" s="41"/>
      <c r="Q80" s="67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26.25">
      <c r="A81" s="140"/>
      <c r="B81" s="138"/>
      <c r="C81" s="133"/>
      <c r="D81" s="117"/>
      <c r="E81" s="117"/>
      <c r="F81" s="118"/>
      <c r="G81" s="117"/>
      <c r="H81" s="117"/>
      <c r="I81" s="117"/>
      <c r="J81" s="117"/>
      <c r="K81" s="68"/>
      <c r="L81" s="52"/>
      <c r="M81" s="52"/>
      <c r="N81" s="68"/>
      <c r="O81" s="52"/>
      <c r="P81" s="52"/>
      <c r="Q81" s="69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ht="26.25">
      <c r="A82" s="163"/>
      <c r="B82" s="164"/>
      <c r="C82" s="165"/>
      <c r="D82" s="166"/>
      <c r="E82" s="166"/>
      <c r="F82" s="167"/>
      <c r="G82" s="166"/>
      <c r="H82" s="166"/>
      <c r="I82" s="166"/>
      <c r="J82" s="166"/>
      <c r="K82" s="165"/>
      <c r="L82" s="165"/>
      <c r="M82" s="165"/>
      <c r="N82" s="165"/>
      <c r="O82" s="165"/>
      <c r="P82" s="165"/>
      <c r="Q82" s="37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s="3" customFormat="1" ht="23.25">
      <c r="A83" s="53" t="s">
        <v>64</v>
      </c>
      <c r="B83" s="34"/>
      <c r="C83" s="4"/>
      <c r="D83" s="4"/>
      <c r="E83" s="4"/>
      <c r="F83" s="4"/>
      <c r="G83" s="4"/>
      <c r="H83" s="4"/>
      <c r="I83" s="168" t="s">
        <v>2</v>
      </c>
      <c r="J83" s="169"/>
      <c r="K83" s="59"/>
      <c r="L83" s="59"/>
      <c r="M83" s="152" t="s">
        <v>124</v>
      </c>
      <c r="N83" s="59"/>
      <c r="O83" s="59"/>
      <c r="P83" s="59"/>
      <c r="Q83" s="64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s="3" customFormat="1" ht="23.25">
      <c r="A84" s="27"/>
      <c r="B84" s="35"/>
      <c r="C84" s="11"/>
      <c r="D84" s="11"/>
      <c r="E84" s="11"/>
      <c r="F84" s="11"/>
      <c r="G84" s="171"/>
      <c r="H84" s="171"/>
      <c r="I84" s="12"/>
      <c r="J84" s="13"/>
      <c r="K84" s="59"/>
      <c r="L84" s="59"/>
      <c r="M84" s="59"/>
      <c r="N84" s="59"/>
      <c r="O84" s="59"/>
      <c r="P84" s="59"/>
      <c r="Q84" s="64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s="3" customFormat="1" ht="27.75">
      <c r="A85" s="49"/>
      <c r="B85" s="36"/>
      <c r="C85" s="5"/>
      <c r="D85" s="172" t="s">
        <v>10</v>
      </c>
      <c r="E85" s="173"/>
      <c r="F85" s="173"/>
      <c r="G85" s="173"/>
      <c r="H85" s="174"/>
      <c r="I85" s="7" t="s">
        <v>13</v>
      </c>
      <c r="J85" s="15"/>
      <c r="K85" s="59"/>
      <c r="L85" s="152">
        <v>2</v>
      </c>
      <c r="M85" s="151" t="s">
        <v>130</v>
      </c>
      <c r="N85" s="59"/>
      <c r="O85" s="59"/>
      <c r="P85" s="59"/>
      <c r="Q85" s="64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</row>
    <row r="86" spans="1:32" s="3" customFormat="1" ht="27.75">
      <c r="A86" s="28"/>
      <c r="B86" s="36"/>
      <c r="C86" s="5" t="s">
        <v>16</v>
      </c>
      <c r="D86" s="90" t="s">
        <v>11</v>
      </c>
      <c r="E86" s="91"/>
      <c r="F86" s="92"/>
      <c r="G86" s="93" t="s">
        <v>12</v>
      </c>
      <c r="H86" s="93"/>
      <c r="I86" s="93" t="s">
        <v>12</v>
      </c>
      <c r="J86" s="94"/>
      <c r="K86" s="59"/>
      <c r="L86" s="152"/>
      <c r="M86" s="151" t="s">
        <v>131</v>
      </c>
      <c r="N86" s="59"/>
      <c r="O86" s="59"/>
      <c r="P86" s="59"/>
      <c r="Q86" s="64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</row>
    <row r="87" spans="1:32" s="3" customFormat="1" ht="27.75">
      <c r="A87" s="28"/>
      <c r="B87" s="36"/>
      <c r="C87" s="5"/>
      <c r="D87" s="95">
        <v>41364</v>
      </c>
      <c r="E87" s="95">
        <v>41274</v>
      </c>
      <c r="F87" s="95">
        <v>40999</v>
      </c>
      <c r="G87" s="95">
        <v>41364</v>
      </c>
      <c r="H87" s="95">
        <v>40999</v>
      </c>
      <c r="I87" s="96">
        <v>41364</v>
      </c>
      <c r="J87" s="97">
        <v>40999</v>
      </c>
      <c r="K87" s="59"/>
      <c r="L87" s="152"/>
      <c r="M87" s="151" t="s">
        <v>132</v>
      </c>
      <c r="N87" s="59"/>
      <c r="O87" s="59"/>
      <c r="P87" s="59"/>
      <c r="Q87" s="64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</row>
    <row r="88" spans="1:32" s="3" customFormat="1" ht="27.75">
      <c r="A88" s="29"/>
      <c r="B88" s="27"/>
      <c r="C88" s="6"/>
      <c r="D88" s="141" t="s">
        <v>14</v>
      </c>
      <c r="E88" s="141" t="s">
        <v>15</v>
      </c>
      <c r="F88" s="142" t="s">
        <v>14</v>
      </c>
      <c r="G88" s="100" t="s">
        <v>14</v>
      </c>
      <c r="H88" s="101"/>
      <c r="I88" s="100" t="s">
        <v>14</v>
      </c>
      <c r="J88" s="94"/>
      <c r="K88" s="59"/>
      <c r="L88" s="152"/>
      <c r="M88" s="151" t="s">
        <v>135</v>
      </c>
      <c r="N88" s="59"/>
      <c r="O88" s="59"/>
      <c r="P88" s="59"/>
      <c r="Q88" s="64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</row>
    <row r="89" spans="1:32" ht="23.25">
      <c r="A89" s="55"/>
      <c r="B89" s="21"/>
      <c r="C89" s="56"/>
      <c r="D89" s="82"/>
      <c r="E89" s="82"/>
      <c r="F89" s="83"/>
      <c r="G89" s="82"/>
      <c r="H89" s="82"/>
      <c r="I89" s="82"/>
      <c r="J89" s="22"/>
      <c r="K89" s="40"/>
      <c r="L89" s="153">
        <v>3</v>
      </c>
      <c r="M89" s="151" t="s">
        <v>134</v>
      </c>
      <c r="N89" s="40"/>
      <c r="O89" s="40"/>
      <c r="P89" s="40"/>
      <c r="Q89" s="67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s="3" customFormat="1" ht="26.25">
      <c r="A90" s="50" t="s">
        <v>65</v>
      </c>
      <c r="B90" s="57"/>
      <c r="C90" s="58" t="s">
        <v>66</v>
      </c>
      <c r="D90" s="143"/>
      <c r="E90" s="143"/>
      <c r="F90" s="144"/>
      <c r="G90" s="143"/>
      <c r="H90" s="143"/>
      <c r="I90" s="143"/>
      <c r="J90" s="143"/>
      <c r="K90" s="59"/>
      <c r="L90" s="59"/>
      <c r="M90" s="40" t="s">
        <v>133</v>
      </c>
      <c r="N90" s="59"/>
      <c r="O90" s="59"/>
      <c r="P90" s="59"/>
      <c r="Q90" s="64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</row>
    <row r="91" spans="1:32" ht="26.25">
      <c r="A91" s="50">
        <v>1</v>
      </c>
      <c r="B91" s="21"/>
      <c r="C91" s="58" t="s">
        <v>67</v>
      </c>
      <c r="D91" s="117"/>
      <c r="E91" s="117"/>
      <c r="F91" s="118"/>
      <c r="G91" s="117"/>
      <c r="H91" s="117"/>
      <c r="I91" s="117"/>
      <c r="J91" s="117"/>
      <c r="K91" s="40"/>
      <c r="L91" s="40">
        <v>4</v>
      </c>
      <c r="M91" s="40" t="s">
        <v>136</v>
      </c>
      <c r="N91" s="40"/>
      <c r="O91" s="40"/>
      <c r="P91" s="40"/>
      <c r="Q91" s="67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ht="26.25">
      <c r="A92" s="50"/>
      <c r="B92" s="21"/>
      <c r="C92" s="56" t="s">
        <v>3</v>
      </c>
      <c r="D92" s="146">
        <v>5082102</v>
      </c>
      <c r="E92" s="146">
        <v>5093685</v>
      </c>
      <c r="F92" s="145">
        <v>5093685</v>
      </c>
      <c r="G92" s="146">
        <v>5082102</v>
      </c>
      <c r="H92" s="146">
        <v>5093685</v>
      </c>
      <c r="I92" s="146">
        <v>5082102</v>
      </c>
      <c r="J92" s="146">
        <v>5093685</v>
      </c>
      <c r="K92" s="40"/>
      <c r="L92" s="40"/>
      <c r="M92" s="153"/>
      <c r="N92" s="153"/>
      <c r="O92" s="154"/>
      <c r="Q92" s="156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ht="26.25">
      <c r="A93" s="50"/>
      <c r="B93" s="21"/>
      <c r="C93" s="56" t="s">
        <v>68</v>
      </c>
      <c r="D93" s="117">
        <v>45.38</v>
      </c>
      <c r="E93" s="117">
        <v>45.48</v>
      </c>
      <c r="F93" s="118">
        <v>45.48</v>
      </c>
      <c r="G93" s="117">
        <v>45.38</v>
      </c>
      <c r="H93" s="117">
        <v>45.48</v>
      </c>
      <c r="I93" s="117">
        <v>45.38</v>
      </c>
      <c r="J93" s="117">
        <v>45.48</v>
      </c>
      <c r="K93" s="40"/>
      <c r="L93" s="40"/>
      <c r="M93" s="153"/>
      <c r="N93" s="153"/>
      <c r="O93" s="154"/>
      <c r="Q93" s="156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ht="26.25">
      <c r="A94" s="50"/>
      <c r="B94" s="21"/>
      <c r="C94" s="56"/>
      <c r="D94" s="117"/>
      <c r="E94" s="117"/>
      <c r="F94" s="118"/>
      <c r="G94" s="117"/>
      <c r="H94" s="117"/>
      <c r="I94" s="117"/>
      <c r="J94" s="117"/>
      <c r="K94" s="40"/>
      <c r="L94" s="40"/>
      <c r="M94" s="153"/>
      <c r="N94" s="153"/>
      <c r="O94" s="154"/>
      <c r="Q94" s="156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ht="26.25">
      <c r="A95" s="50">
        <v>2</v>
      </c>
      <c r="B95" s="21"/>
      <c r="C95" s="58" t="s">
        <v>69</v>
      </c>
      <c r="D95" s="117"/>
      <c r="E95" s="117"/>
      <c r="F95" s="118"/>
      <c r="G95" s="117"/>
      <c r="H95" s="117"/>
      <c r="I95" s="117"/>
      <c r="J95" s="117"/>
      <c r="K95" s="40"/>
      <c r="L95" s="40"/>
      <c r="M95" s="153"/>
      <c r="N95" s="153"/>
      <c r="O95" s="154"/>
      <c r="Q95" s="156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ht="26.25">
      <c r="A96" s="50"/>
      <c r="B96" s="57" t="s">
        <v>18</v>
      </c>
      <c r="C96" s="58" t="s">
        <v>70</v>
      </c>
      <c r="D96" s="117"/>
      <c r="E96" s="117"/>
      <c r="F96" s="118"/>
      <c r="G96" s="117"/>
      <c r="H96" s="117"/>
      <c r="I96" s="117"/>
      <c r="J96" s="117"/>
      <c r="K96" s="40"/>
      <c r="L96" s="40"/>
      <c r="N96" s="153"/>
      <c r="O96" s="154"/>
      <c r="P96" s="155" t="s">
        <v>4</v>
      </c>
      <c r="Q96" s="156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32" ht="26.25">
      <c r="A97" s="50"/>
      <c r="B97" s="21"/>
      <c r="C97" s="56" t="s">
        <v>3</v>
      </c>
      <c r="D97" s="117">
        <v>0</v>
      </c>
      <c r="E97" s="117">
        <v>0</v>
      </c>
      <c r="F97" s="147">
        <v>0</v>
      </c>
      <c r="G97" s="117"/>
      <c r="H97" s="148">
        <v>0</v>
      </c>
      <c r="I97" s="117"/>
      <c r="J97" s="117"/>
      <c r="K97" s="40"/>
      <c r="L97" s="40"/>
      <c r="N97" s="153"/>
      <c r="O97" s="154"/>
      <c r="P97" s="155" t="s">
        <v>5</v>
      </c>
      <c r="Q97" s="156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32" ht="26.25">
      <c r="A98" s="50"/>
      <c r="B98" s="21"/>
      <c r="C98" s="56" t="s">
        <v>71</v>
      </c>
      <c r="D98" s="117">
        <v>0</v>
      </c>
      <c r="E98" s="117">
        <v>0</v>
      </c>
      <c r="F98" s="147">
        <v>0</v>
      </c>
      <c r="G98" s="117"/>
      <c r="H98" s="148">
        <v>0</v>
      </c>
      <c r="I98" s="117"/>
      <c r="J98" s="117"/>
      <c r="K98" s="40"/>
      <c r="L98" s="40"/>
      <c r="N98" s="153"/>
      <c r="O98" s="153"/>
      <c r="P98" s="155"/>
      <c r="Q98" s="156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</row>
    <row r="99" spans="1:32" ht="26.25">
      <c r="A99" s="50"/>
      <c r="B99" s="21"/>
      <c r="C99" s="56" t="s">
        <v>72</v>
      </c>
      <c r="D99" s="117"/>
      <c r="E99" s="117"/>
      <c r="F99" s="147"/>
      <c r="G99" s="117"/>
      <c r="H99" s="148"/>
      <c r="I99" s="117"/>
      <c r="J99" s="117"/>
      <c r="K99" s="40"/>
      <c r="L99" s="40"/>
      <c r="N99" s="40"/>
      <c r="O99" s="40"/>
      <c r="P99" s="155" t="s">
        <v>6</v>
      </c>
      <c r="Q99" s="67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</row>
    <row r="100" spans="1:32" ht="26.25">
      <c r="A100" s="50"/>
      <c r="B100" s="21"/>
      <c r="C100" s="56" t="s">
        <v>73</v>
      </c>
      <c r="D100" s="117">
        <v>0</v>
      </c>
      <c r="E100" s="117">
        <v>0</v>
      </c>
      <c r="F100" s="147">
        <v>0</v>
      </c>
      <c r="G100" s="117"/>
      <c r="H100" s="148">
        <v>0</v>
      </c>
      <c r="I100" s="117"/>
      <c r="J100" s="117"/>
      <c r="K100" s="40"/>
      <c r="L100" s="40"/>
      <c r="M100" s="153" t="s">
        <v>7</v>
      </c>
      <c r="N100" s="40"/>
      <c r="O100" s="40"/>
      <c r="P100" s="155" t="s">
        <v>137</v>
      </c>
      <c r="Q100" s="67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</row>
    <row r="101" spans="1:32" ht="26.25">
      <c r="A101" s="50"/>
      <c r="B101" s="57" t="s">
        <v>20</v>
      </c>
      <c r="C101" s="58" t="s">
        <v>74</v>
      </c>
      <c r="D101" s="117"/>
      <c r="E101" s="117"/>
      <c r="F101" s="118"/>
      <c r="G101" s="117"/>
      <c r="H101" s="117"/>
      <c r="I101" s="117"/>
      <c r="J101" s="117"/>
      <c r="K101" s="40"/>
      <c r="L101" s="40"/>
      <c r="M101" s="153" t="s">
        <v>127</v>
      </c>
      <c r="N101" s="40"/>
      <c r="O101" s="40"/>
      <c r="P101" s="155" t="s">
        <v>138</v>
      </c>
      <c r="Q101" s="67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</row>
    <row r="102" spans="1:32" ht="26.25">
      <c r="A102" s="50"/>
      <c r="B102" s="21"/>
      <c r="C102" s="56" t="s">
        <v>3</v>
      </c>
      <c r="D102" s="146">
        <v>6117898</v>
      </c>
      <c r="E102" s="146">
        <v>6106315</v>
      </c>
      <c r="F102" s="145">
        <v>6106315</v>
      </c>
      <c r="G102" s="146">
        <v>6117898</v>
      </c>
      <c r="H102" s="146">
        <v>6106315</v>
      </c>
      <c r="I102" s="146">
        <v>6117898</v>
      </c>
      <c r="J102" s="146">
        <v>6106315</v>
      </c>
      <c r="K102" s="40"/>
      <c r="L102" s="40"/>
      <c r="M102" s="40"/>
      <c r="N102" s="40"/>
      <c r="O102" s="40"/>
      <c r="P102" s="40"/>
      <c r="Q102" s="67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</row>
    <row r="103" spans="1:32" ht="26.25">
      <c r="A103" s="50"/>
      <c r="B103" s="21"/>
      <c r="C103" s="56" t="s">
        <v>71</v>
      </c>
      <c r="D103" s="117">
        <v>100</v>
      </c>
      <c r="E103" s="148">
        <v>100</v>
      </c>
      <c r="F103" s="147">
        <v>100</v>
      </c>
      <c r="G103" s="117">
        <v>100</v>
      </c>
      <c r="H103" s="148">
        <v>100</v>
      </c>
      <c r="I103" s="117">
        <v>100</v>
      </c>
      <c r="J103" s="117">
        <v>100</v>
      </c>
      <c r="K103" s="40"/>
      <c r="L103" s="40"/>
      <c r="M103" s="40"/>
      <c r="N103" s="40"/>
      <c r="O103" s="40"/>
      <c r="P103" s="40"/>
      <c r="Q103" s="67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</row>
    <row r="104" spans="1:32" ht="26.25">
      <c r="A104" s="50"/>
      <c r="B104" s="21"/>
      <c r="C104" s="56" t="s">
        <v>72</v>
      </c>
      <c r="D104" s="117"/>
      <c r="E104" s="148"/>
      <c r="F104" s="147"/>
      <c r="G104" s="117"/>
      <c r="H104" s="148"/>
      <c r="I104" s="117"/>
      <c r="J104" s="117"/>
      <c r="K104" s="40"/>
      <c r="L104" s="40"/>
      <c r="M104" s="40"/>
      <c r="N104" s="40"/>
      <c r="O104" s="40"/>
      <c r="P104" s="40"/>
      <c r="Q104" s="67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ht="26.25">
      <c r="A105" s="50"/>
      <c r="B105" s="21"/>
      <c r="C105" s="56" t="s">
        <v>73</v>
      </c>
      <c r="D105" s="117">
        <v>54.62</v>
      </c>
      <c r="E105" s="148">
        <v>54.52</v>
      </c>
      <c r="F105" s="147">
        <v>54.52</v>
      </c>
      <c r="G105" s="117">
        <v>54.62</v>
      </c>
      <c r="H105" s="148">
        <v>54.52</v>
      </c>
      <c r="I105" s="117">
        <v>54.62</v>
      </c>
      <c r="J105" s="117">
        <v>54.52</v>
      </c>
      <c r="K105" s="40"/>
      <c r="L105" s="40"/>
      <c r="M105" s="40"/>
      <c r="N105" s="40"/>
      <c r="O105" s="40"/>
      <c r="P105" s="40"/>
      <c r="Q105" s="67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ht="26.25">
      <c r="A106" s="50"/>
      <c r="B106" s="21"/>
      <c r="C106" s="56"/>
      <c r="D106" s="117"/>
      <c r="E106" s="117"/>
      <c r="F106" s="118"/>
      <c r="G106" s="117"/>
      <c r="H106" s="117"/>
      <c r="I106" s="117"/>
      <c r="J106" s="117"/>
      <c r="K106" s="40"/>
      <c r="L106" s="40"/>
      <c r="M106" s="40"/>
      <c r="N106" s="40"/>
      <c r="O106" s="40"/>
      <c r="P106" s="40"/>
      <c r="Q106" s="67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ht="26.25">
      <c r="A107" s="51"/>
      <c r="B107" s="21"/>
      <c r="C107" s="56"/>
      <c r="D107" s="117"/>
      <c r="E107" s="117"/>
      <c r="F107" s="118"/>
      <c r="G107" s="117"/>
      <c r="H107" s="117"/>
      <c r="I107" s="117"/>
      <c r="J107" s="117"/>
      <c r="K107" s="68"/>
      <c r="L107" s="52"/>
      <c r="M107" s="52"/>
      <c r="N107" s="52"/>
      <c r="O107" s="52"/>
      <c r="P107" s="52"/>
      <c r="Q107" s="69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ht="18.75">
      <c r="A108" s="38"/>
      <c r="B108" s="46"/>
      <c r="C108" s="41"/>
      <c r="D108" s="47"/>
      <c r="E108" s="47"/>
      <c r="F108" s="48"/>
      <c r="G108" s="47"/>
      <c r="H108" s="47"/>
      <c r="I108" s="47"/>
      <c r="J108" s="47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8.75">
      <c r="A109" s="38"/>
      <c r="B109" s="46"/>
      <c r="C109" s="41"/>
      <c r="D109" s="47"/>
      <c r="E109" s="47"/>
      <c r="F109" s="48"/>
      <c r="G109" s="47"/>
      <c r="H109" s="47"/>
      <c r="I109" s="47"/>
      <c r="J109" s="47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8.75">
      <c r="A110" s="38"/>
      <c r="B110" s="46"/>
      <c r="C110" s="41"/>
      <c r="D110" s="47"/>
      <c r="E110" s="47"/>
      <c r="F110" s="48"/>
      <c r="G110" s="47"/>
      <c r="H110" s="47"/>
      <c r="I110" s="47"/>
      <c r="J110" s="47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ht="18.75">
      <c r="A111" s="38"/>
      <c r="B111" s="46"/>
      <c r="C111" s="41"/>
      <c r="D111" s="47"/>
      <c r="E111" s="47"/>
      <c r="F111" s="48"/>
      <c r="G111" s="47"/>
      <c r="H111" s="47"/>
      <c r="I111" s="47"/>
      <c r="J111" s="47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ht="18.75">
      <c r="A112" s="38"/>
      <c r="B112" s="46"/>
      <c r="C112" s="41"/>
      <c r="D112" s="47"/>
      <c r="E112" s="47"/>
      <c r="F112" s="48"/>
      <c r="G112" s="47"/>
      <c r="H112" s="47"/>
      <c r="I112" s="47"/>
      <c r="J112" s="47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2" ht="18.75">
      <c r="A113" s="38"/>
      <c r="B113" s="46"/>
      <c r="C113" s="41"/>
      <c r="D113" s="47"/>
      <c r="E113" s="47"/>
      <c r="F113" s="48"/>
      <c r="G113" s="47"/>
      <c r="H113" s="47"/>
      <c r="I113" s="47"/>
      <c r="J113" s="47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</row>
    <row r="114" spans="1:32" ht="18.75">
      <c r="A114" s="38"/>
      <c r="B114" s="46"/>
      <c r="C114" s="41"/>
      <c r="D114" s="47"/>
      <c r="E114" s="47"/>
      <c r="F114" s="48"/>
      <c r="G114" s="47"/>
      <c r="H114" s="47"/>
      <c r="I114" s="47"/>
      <c r="J114" s="47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18.75">
      <c r="A115" s="38"/>
      <c r="B115" s="46"/>
      <c r="C115" s="41"/>
      <c r="D115" s="47"/>
      <c r="E115" s="47"/>
      <c r="F115" s="48"/>
      <c r="G115" s="47"/>
      <c r="H115" s="47"/>
      <c r="I115" s="47"/>
      <c r="J115" s="47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ht="18.75">
      <c r="A116" s="38"/>
      <c r="B116" s="46"/>
      <c r="C116" s="41"/>
      <c r="D116" s="47"/>
      <c r="E116" s="47"/>
      <c r="F116" s="48"/>
      <c r="G116" s="47"/>
      <c r="H116" s="47"/>
      <c r="I116" s="47"/>
      <c r="J116" s="47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</row>
    <row r="117" spans="1:32" ht="18.75">
      <c r="A117" s="38"/>
      <c r="B117" s="46"/>
      <c r="C117" s="41"/>
      <c r="D117" s="47"/>
      <c r="E117" s="47"/>
      <c r="F117" s="48"/>
      <c r="G117" s="47"/>
      <c r="H117" s="47"/>
      <c r="I117" s="47"/>
      <c r="J117" s="47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</row>
    <row r="118" spans="1:32" ht="18.75">
      <c r="A118" s="38"/>
      <c r="B118" s="46"/>
      <c r="C118" s="41"/>
      <c r="D118" s="47"/>
      <c r="E118" s="47"/>
      <c r="F118" s="48"/>
      <c r="G118" s="47"/>
      <c r="H118" s="47"/>
      <c r="I118" s="47"/>
      <c r="J118" s="47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2" ht="18.75">
      <c r="A119" s="38"/>
      <c r="B119" s="46"/>
      <c r="C119" s="41"/>
      <c r="D119" s="47"/>
      <c r="E119" s="47"/>
      <c r="F119" s="48"/>
      <c r="G119" s="47"/>
      <c r="H119" s="47"/>
      <c r="I119" s="47"/>
      <c r="J119" s="47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2" ht="18.75">
      <c r="A120" s="38"/>
      <c r="B120" s="46"/>
      <c r="C120" s="41"/>
      <c r="D120" s="47"/>
      <c r="E120" s="47"/>
      <c r="F120" s="48"/>
      <c r="G120" s="47"/>
      <c r="H120" s="47"/>
      <c r="I120" s="47"/>
      <c r="J120" s="47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2" ht="18.75">
      <c r="A121" s="38"/>
      <c r="B121" s="46"/>
      <c r="C121" s="41"/>
      <c r="D121" s="47"/>
      <c r="E121" s="47"/>
      <c r="F121" s="48"/>
      <c r="G121" s="47"/>
      <c r="H121" s="47"/>
      <c r="I121" s="47"/>
      <c r="J121" s="47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</row>
    <row r="122" spans="1:32" ht="18.75">
      <c r="A122" s="38"/>
      <c r="B122" s="46"/>
      <c r="C122" s="41"/>
      <c r="D122" s="47"/>
      <c r="E122" s="47"/>
      <c r="F122" s="48"/>
      <c r="G122" s="47"/>
      <c r="H122" s="47"/>
      <c r="I122" s="47"/>
      <c r="J122" s="47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3" spans="1:32" ht="18.75">
      <c r="A123" s="38"/>
      <c r="B123" s="46"/>
      <c r="C123" s="41"/>
      <c r="D123" s="47"/>
      <c r="E123" s="47"/>
      <c r="F123" s="48"/>
      <c r="G123" s="47"/>
      <c r="H123" s="47"/>
      <c r="I123" s="47"/>
      <c r="J123" s="47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2" ht="18.75">
      <c r="A124" s="38"/>
      <c r="B124" s="39"/>
      <c r="C124" s="40"/>
      <c r="D124" s="23"/>
      <c r="E124" s="16"/>
      <c r="F124" s="16"/>
      <c r="G124" s="16"/>
      <c r="H124" s="16"/>
      <c r="I124" s="16"/>
      <c r="J124" s="16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ht="18.75">
      <c r="A125" s="38"/>
      <c r="B125" s="39"/>
      <c r="C125" s="40"/>
      <c r="D125" s="23"/>
      <c r="E125" s="16"/>
      <c r="F125" s="16"/>
      <c r="G125" s="16"/>
      <c r="H125" s="16"/>
      <c r="I125" s="16"/>
      <c r="J125" s="16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</row>
    <row r="126" spans="1:32" ht="18.75">
      <c r="A126" s="38"/>
      <c r="B126" s="39"/>
      <c r="C126" s="40"/>
      <c r="D126" s="23"/>
      <c r="E126" s="16"/>
      <c r="F126" s="16"/>
      <c r="G126" s="16"/>
      <c r="H126" s="16"/>
      <c r="I126" s="16"/>
      <c r="J126" s="16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</row>
    <row r="127" spans="1:32" ht="18.75">
      <c r="A127" s="38"/>
      <c r="B127" s="39"/>
      <c r="C127" s="40"/>
      <c r="D127" s="23"/>
      <c r="E127" s="16"/>
      <c r="F127" s="16"/>
      <c r="G127" s="16"/>
      <c r="H127" s="16"/>
      <c r="I127" s="16"/>
      <c r="J127" s="16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</row>
    <row r="128" spans="1:32" ht="18.75">
      <c r="A128" s="38"/>
      <c r="B128" s="39"/>
      <c r="C128" s="40"/>
      <c r="D128" s="23"/>
      <c r="E128" s="16"/>
      <c r="F128" s="16"/>
      <c r="G128" s="16"/>
      <c r="H128" s="16"/>
      <c r="I128" s="16"/>
      <c r="J128" s="16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</row>
    <row r="129" spans="1:32" ht="18.75">
      <c r="A129" s="38"/>
      <c r="B129" s="39"/>
      <c r="C129" s="41"/>
      <c r="D129" s="24"/>
      <c r="E129" s="16"/>
      <c r="F129" s="16"/>
      <c r="G129" s="16"/>
      <c r="H129" s="16"/>
      <c r="I129" s="16"/>
      <c r="J129" s="16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</row>
    <row r="130" spans="1:32" ht="18.75">
      <c r="A130" s="38"/>
      <c r="B130" s="39"/>
      <c r="C130" s="40"/>
      <c r="D130" s="16"/>
      <c r="E130" s="16"/>
      <c r="F130" s="24"/>
      <c r="G130" s="16"/>
      <c r="H130" s="16"/>
      <c r="I130" s="16"/>
      <c r="J130" s="16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</row>
    <row r="131" spans="1:32" ht="18.75">
      <c r="A131" s="38"/>
      <c r="B131" s="39"/>
      <c r="C131" s="40"/>
      <c r="D131" s="16"/>
      <c r="E131" s="16"/>
      <c r="F131" s="24"/>
      <c r="G131" s="16"/>
      <c r="H131" s="16"/>
      <c r="I131" s="16"/>
      <c r="J131" s="16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</row>
    <row r="132" spans="1:32" ht="18.75">
      <c r="A132" s="38"/>
      <c r="B132" s="39"/>
      <c r="C132" s="40"/>
      <c r="D132" s="16"/>
      <c r="E132" s="16"/>
      <c r="F132" s="24"/>
      <c r="G132" s="16"/>
      <c r="H132" s="16"/>
      <c r="I132" s="16"/>
      <c r="J132" s="16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</row>
    <row r="133" spans="1:32" ht="18.75">
      <c r="A133" s="38"/>
      <c r="B133" s="39"/>
      <c r="C133" s="40"/>
      <c r="D133" s="16"/>
      <c r="E133" s="16"/>
      <c r="F133" s="24"/>
      <c r="G133" s="16"/>
      <c r="H133" s="16"/>
      <c r="I133" s="16"/>
      <c r="J133" s="16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</row>
    <row r="134" spans="1:32" ht="18.75">
      <c r="A134" s="38"/>
      <c r="B134" s="39"/>
      <c r="D134" s="16"/>
      <c r="E134" s="16"/>
      <c r="F134" s="24"/>
      <c r="G134" s="16"/>
      <c r="H134" s="16"/>
      <c r="I134" s="16"/>
      <c r="J134" s="16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</row>
    <row r="135" spans="1:32" ht="18.75">
      <c r="A135" s="38"/>
      <c r="B135" s="39"/>
      <c r="D135" s="16"/>
      <c r="E135" s="16"/>
      <c r="F135" s="24"/>
      <c r="G135" s="16"/>
      <c r="H135" s="16"/>
      <c r="I135" s="16"/>
      <c r="J135" s="16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1:32" ht="18.75">
      <c r="A136" s="44"/>
      <c r="B136" s="42"/>
      <c r="C136" s="40"/>
      <c r="D136" s="16"/>
      <c r="E136" s="16"/>
      <c r="F136" s="16"/>
      <c r="G136" s="16"/>
      <c r="H136" s="16"/>
      <c r="I136" s="16"/>
      <c r="J136" s="16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</row>
    <row r="137" spans="1:32" ht="18.75">
      <c r="A137" s="44"/>
      <c r="B137" s="42"/>
      <c r="C137" s="40"/>
      <c r="D137" s="16"/>
      <c r="E137" s="16"/>
      <c r="F137" s="16"/>
      <c r="G137" s="16"/>
      <c r="H137" s="16"/>
      <c r="I137" s="16"/>
      <c r="J137" s="16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</row>
    <row r="138" spans="1:32" ht="18.75">
      <c r="A138" s="44"/>
      <c r="B138" s="42"/>
      <c r="C138" s="40"/>
      <c r="D138" s="16"/>
      <c r="E138" s="16"/>
      <c r="F138" s="16"/>
      <c r="G138" s="16"/>
      <c r="H138" s="16"/>
      <c r="I138" s="16"/>
      <c r="J138" s="16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</row>
    <row r="139" spans="1:32" ht="18.75">
      <c r="A139" s="44"/>
      <c r="B139" s="42"/>
      <c r="C139" s="40"/>
      <c r="D139" s="16"/>
      <c r="E139" s="16"/>
      <c r="F139" s="16"/>
      <c r="G139" s="16"/>
      <c r="H139" s="16"/>
      <c r="I139" s="16"/>
      <c r="J139" s="16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</row>
    <row r="140" spans="1:32" ht="18.75">
      <c r="A140" s="44"/>
      <c r="B140" s="42"/>
      <c r="C140" s="40"/>
      <c r="D140" s="16"/>
      <c r="E140" s="16"/>
      <c r="F140" s="16"/>
      <c r="G140" s="16"/>
      <c r="H140" s="16"/>
      <c r="I140" s="16"/>
      <c r="J140" s="16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</row>
    <row r="141" spans="1:32" ht="18.75">
      <c r="A141" s="44"/>
      <c r="B141" s="42"/>
      <c r="C141" s="40"/>
      <c r="D141" s="16"/>
      <c r="E141" s="16"/>
      <c r="F141" s="16"/>
      <c r="G141" s="16"/>
      <c r="H141" s="16"/>
      <c r="I141" s="16"/>
      <c r="J141" s="16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</row>
    <row r="142" spans="1:32" ht="18.75">
      <c r="A142" s="44"/>
      <c r="B142" s="42"/>
      <c r="C142" s="40"/>
      <c r="D142" s="16"/>
      <c r="E142" s="16"/>
      <c r="F142" s="16"/>
      <c r="G142" s="16"/>
      <c r="H142" s="16"/>
      <c r="I142" s="16"/>
      <c r="J142" s="16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</row>
    <row r="143" spans="1:32" ht="18.75">
      <c r="A143" s="44"/>
      <c r="B143" s="42"/>
      <c r="C143" s="40"/>
      <c r="D143" s="16"/>
      <c r="E143" s="16"/>
      <c r="F143" s="16"/>
      <c r="G143" s="16"/>
      <c r="H143" s="16"/>
      <c r="I143" s="16"/>
      <c r="J143" s="16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</row>
    <row r="144" spans="1:32" ht="18.75">
      <c r="A144" s="44"/>
      <c r="B144" s="42"/>
      <c r="C144" s="40"/>
      <c r="D144" s="16"/>
      <c r="E144" s="16"/>
      <c r="F144" s="16"/>
      <c r="G144" s="16"/>
      <c r="H144" s="16"/>
      <c r="I144" s="16"/>
      <c r="J144" s="16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</row>
    <row r="145" spans="1:32" ht="18.75">
      <c r="A145" s="44"/>
      <c r="B145" s="42"/>
      <c r="C145" s="40"/>
      <c r="D145" s="16"/>
      <c r="E145" s="16"/>
      <c r="F145" s="16"/>
      <c r="G145" s="16"/>
      <c r="H145" s="16"/>
      <c r="I145" s="16"/>
      <c r="J145" s="16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</row>
    <row r="146" spans="1:32" ht="18.75">
      <c r="A146" s="44"/>
      <c r="B146" s="42"/>
      <c r="C146" s="40"/>
      <c r="D146" s="16"/>
      <c r="E146" s="16"/>
      <c r="F146" s="16"/>
      <c r="G146" s="16"/>
      <c r="H146" s="16"/>
      <c r="I146" s="16"/>
      <c r="J146" s="16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</row>
    <row r="147" spans="1:32" ht="18.75">
      <c r="A147" s="44"/>
      <c r="B147" s="42"/>
      <c r="C147" s="40"/>
      <c r="D147" s="16"/>
      <c r="E147" s="16"/>
      <c r="F147" s="16"/>
      <c r="G147" s="16"/>
      <c r="H147" s="16"/>
      <c r="I147" s="16"/>
      <c r="J147" s="16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</row>
    <row r="148" spans="1:32" ht="18.75">
      <c r="A148" s="44"/>
      <c r="B148" s="42"/>
      <c r="C148" s="40"/>
      <c r="D148" s="16"/>
      <c r="E148" s="16"/>
      <c r="F148" s="16"/>
      <c r="G148" s="16"/>
      <c r="H148" s="16"/>
      <c r="I148" s="16"/>
      <c r="J148" s="16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</row>
    <row r="149" spans="1:32" ht="18.75">
      <c r="A149" s="44"/>
      <c r="B149" s="42"/>
      <c r="C149" s="40"/>
      <c r="D149" s="16"/>
      <c r="E149" s="16"/>
      <c r="F149" s="16"/>
      <c r="G149" s="16"/>
      <c r="H149" s="16"/>
      <c r="I149" s="16"/>
      <c r="J149" s="16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</row>
    <row r="150" spans="1:32" ht="18.75">
      <c r="A150" s="44"/>
      <c r="B150" s="42"/>
      <c r="C150" s="40"/>
      <c r="D150" s="16"/>
      <c r="E150" s="16"/>
      <c r="F150" s="16"/>
      <c r="G150" s="16"/>
      <c r="H150" s="16"/>
      <c r="I150" s="16"/>
      <c r="J150" s="16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</row>
    <row r="151" spans="1:32" ht="18.75">
      <c r="A151" s="44"/>
      <c r="B151" s="42"/>
      <c r="C151" s="40"/>
      <c r="D151" s="16"/>
      <c r="E151" s="16"/>
      <c r="F151" s="16"/>
      <c r="G151" s="16"/>
      <c r="H151" s="16"/>
      <c r="I151" s="16"/>
      <c r="J151" s="16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ht="18.75">
      <c r="A152" s="44"/>
      <c r="B152" s="42"/>
      <c r="C152" s="40"/>
      <c r="D152" s="16"/>
      <c r="E152" s="16"/>
      <c r="F152" s="16"/>
      <c r="G152" s="16"/>
      <c r="H152" s="16"/>
      <c r="I152" s="16"/>
      <c r="J152" s="16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ht="18.75">
      <c r="A153" s="44"/>
      <c r="B153" s="42"/>
      <c r="C153" s="40"/>
      <c r="D153" s="16"/>
      <c r="E153" s="16"/>
      <c r="F153" s="16"/>
      <c r="G153" s="16"/>
      <c r="H153" s="16"/>
      <c r="I153" s="16"/>
      <c r="J153" s="16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</row>
    <row r="154" spans="1:32" ht="18.75">
      <c r="A154" s="44"/>
      <c r="B154" s="42"/>
      <c r="C154" s="40"/>
      <c r="D154" s="16"/>
      <c r="E154" s="16"/>
      <c r="F154" s="16"/>
      <c r="G154" s="16"/>
      <c r="H154" s="16"/>
      <c r="I154" s="16"/>
      <c r="J154" s="16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</row>
    <row r="155" spans="1:32" ht="18.75">
      <c r="A155" s="45"/>
      <c r="B155" s="31"/>
      <c r="C155" s="16"/>
      <c r="D155" s="16"/>
      <c r="E155" s="16"/>
      <c r="F155" s="16"/>
      <c r="G155" s="16"/>
      <c r="H155" s="16"/>
      <c r="I155" s="16"/>
      <c r="J155" s="16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</row>
    <row r="156" spans="1:32" ht="18.75">
      <c r="A156" s="45"/>
      <c r="B156" s="31"/>
      <c r="C156" s="16"/>
      <c r="D156" s="16"/>
      <c r="E156" s="16"/>
      <c r="F156" s="16"/>
      <c r="G156" s="16"/>
      <c r="H156" s="16"/>
      <c r="I156" s="16"/>
      <c r="J156" s="16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</row>
    <row r="157" spans="1:32" ht="18.75">
      <c r="A157" s="45"/>
      <c r="B157" s="31"/>
      <c r="C157" s="16"/>
      <c r="D157" s="16"/>
      <c r="E157" s="16"/>
      <c r="F157" s="16"/>
      <c r="G157" s="16"/>
      <c r="H157" s="16"/>
      <c r="I157" s="16"/>
      <c r="J157" s="16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</row>
    <row r="158" spans="1:32" ht="18.75">
      <c r="A158" s="45"/>
      <c r="B158" s="31"/>
      <c r="C158" s="16"/>
      <c r="D158" s="16"/>
      <c r="E158" s="16"/>
      <c r="F158" s="16"/>
      <c r="G158" s="16"/>
      <c r="H158" s="16"/>
      <c r="I158" s="16"/>
      <c r="J158" s="16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</row>
    <row r="159" spans="1:32" ht="18.75">
      <c r="A159" s="45"/>
      <c r="B159" s="31"/>
      <c r="C159" s="16"/>
      <c r="D159" s="16"/>
      <c r="E159" s="16"/>
      <c r="F159" s="16"/>
      <c r="G159" s="16"/>
      <c r="H159" s="16"/>
      <c r="I159" s="16"/>
      <c r="J159" s="16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</row>
    <row r="160" spans="1:32" ht="18.75">
      <c r="A160" s="45"/>
      <c r="B160" s="31"/>
      <c r="C160" s="16"/>
      <c r="D160" s="16"/>
      <c r="E160" s="16"/>
      <c r="F160" s="16"/>
      <c r="G160" s="16"/>
      <c r="H160" s="16"/>
      <c r="I160" s="16"/>
      <c r="J160" s="16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</row>
    <row r="161" spans="1:32" ht="18.75">
      <c r="A161" s="45"/>
      <c r="B161" s="31"/>
      <c r="C161" s="16"/>
      <c r="D161" s="16"/>
      <c r="E161" s="16"/>
      <c r="F161" s="16"/>
      <c r="G161" s="16"/>
      <c r="H161" s="16"/>
      <c r="I161" s="16"/>
      <c r="J161" s="16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</row>
    <row r="162" spans="1:32" ht="18.75">
      <c r="A162" s="45"/>
      <c r="B162" s="31"/>
      <c r="C162" s="16"/>
      <c r="D162" s="16"/>
      <c r="E162" s="16"/>
      <c r="F162" s="16"/>
      <c r="G162" s="16"/>
      <c r="H162" s="16"/>
      <c r="I162" s="16"/>
      <c r="J162" s="16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</row>
    <row r="163" spans="1:32" ht="18.75">
      <c r="A163" s="45"/>
      <c r="B163" s="31"/>
      <c r="C163" s="16"/>
      <c r="D163" s="16"/>
      <c r="E163" s="16"/>
      <c r="F163" s="16"/>
      <c r="G163" s="16"/>
      <c r="H163" s="16"/>
      <c r="I163" s="16"/>
      <c r="J163" s="16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</row>
    <row r="164" spans="1:32" ht="18.75">
      <c r="A164" s="45"/>
      <c r="B164" s="31"/>
      <c r="C164" s="16"/>
      <c r="D164" s="16"/>
      <c r="E164" s="16"/>
      <c r="F164" s="16"/>
      <c r="G164" s="16"/>
      <c r="H164" s="16"/>
      <c r="I164" s="16"/>
      <c r="J164" s="16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</row>
    <row r="165" spans="1:32" ht="18.75">
      <c r="A165" s="45"/>
      <c r="B165" s="31"/>
      <c r="C165" s="16"/>
      <c r="D165" s="16"/>
      <c r="E165" s="16"/>
      <c r="F165" s="16"/>
      <c r="G165" s="16"/>
      <c r="H165" s="16"/>
      <c r="I165" s="16"/>
      <c r="J165" s="16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</row>
    <row r="166" spans="1:32" ht="18.75">
      <c r="A166" s="45"/>
      <c r="B166" s="31"/>
      <c r="C166" s="16"/>
      <c r="D166" s="16"/>
      <c r="E166" s="16"/>
      <c r="F166" s="16"/>
      <c r="G166" s="16"/>
      <c r="H166" s="16"/>
      <c r="I166" s="16"/>
      <c r="J166" s="16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</row>
    <row r="167" spans="1:32" ht="18.75">
      <c r="A167" s="45"/>
      <c r="B167" s="31"/>
      <c r="C167" s="16"/>
      <c r="D167" s="16"/>
      <c r="E167" s="16"/>
      <c r="F167" s="16"/>
      <c r="G167" s="16"/>
      <c r="H167" s="16"/>
      <c r="I167" s="16"/>
      <c r="J167" s="16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</row>
    <row r="168" spans="1:32" ht="18.75">
      <c r="A168" s="45"/>
      <c r="B168" s="31"/>
      <c r="C168" s="16"/>
      <c r="D168" s="16"/>
      <c r="E168" s="16"/>
      <c r="F168" s="16"/>
      <c r="G168" s="16"/>
      <c r="H168" s="16"/>
      <c r="I168" s="16"/>
      <c r="J168" s="16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</row>
    <row r="169" spans="1:32" ht="18.75">
      <c r="A169" s="45"/>
      <c r="B169" s="31"/>
      <c r="C169" s="16"/>
      <c r="D169" s="16"/>
      <c r="E169" s="16"/>
      <c r="F169" s="16"/>
      <c r="G169" s="16"/>
      <c r="H169" s="16"/>
      <c r="I169" s="16"/>
      <c r="J169" s="16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</row>
    <row r="170" spans="1:32" ht="18.75">
      <c r="A170" s="45"/>
      <c r="B170" s="31"/>
      <c r="C170" s="16"/>
      <c r="D170" s="16"/>
      <c r="E170" s="16"/>
      <c r="F170" s="16"/>
      <c r="G170" s="16"/>
      <c r="H170" s="16"/>
      <c r="I170" s="16"/>
      <c r="J170" s="16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</row>
    <row r="171" spans="1:32" ht="18.75">
      <c r="A171" s="45"/>
      <c r="B171" s="31"/>
      <c r="C171" s="16"/>
      <c r="D171" s="16"/>
      <c r="E171" s="16"/>
      <c r="F171" s="16"/>
      <c r="G171" s="16"/>
      <c r="H171" s="16"/>
      <c r="I171" s="16"/>
      <c r="J171" s="16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</row>
    <row r="172" spans="1:32" ht="18.75">
      <c r="A172" s="45"/>
      <c r="B172" s="31"/>
      <c r="C172" s="16"/>
      <c r="D172" s="16"/>
      <c r="E172" s="16"/>
      <c r="F172" s="16"/>
      <c r="G172" s="16"/>
      <c r="H172" s="16"/>
      <c r="I172" s="16"/>
      <c r="J172" s="16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</row>
    <row r="173" spans="1:32" ht="18.75">
      <c r="A173" s="45"/>
      <c r="B173" s="31"/>
      <c r="C173" s="16"/>
      <c r="D173" s="16"/>
      <c r="E173" s="16"/>
      <c r="F173" s="16"/>
      <c r="G173" s="16"/>
      <c r="H173" s="16"/>
      <c r="I173" s="16"/>
      <c r="J173" s="16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</row>
    <row r="174" spans="1:32" ht="18.75">
      <c r="A174" s="45"/>
      <c r="B174" s="31"/>
      <c r="C174" s="16"/>
      <c r="D174" s="16"/>
      <c r="E174" s="16"/>
      <c r="F174" s="16"/>
      <c r="G174" s="16"/>
      <c r="H174" s="16"/>
      <c r="I174" s="16"/>
      <c r="J174" s="16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</row>
    <row r="175" spans="1:32" ht="18.75">
      <c r="A175" s="45"/>
      <c r="B175" s="31"/>
      <c r="C175" s="16"/>
      <c r="D175" s="16"/>
      <c r="E175" s="16"/>
      <c r="F175" s="16"/>
      <c r="G175" s="16"/>
      <c r="H175" s="16"/>
      <c r="I175" s="16"/>
      <c r="J175" s="16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</row>
    <row r="176" spans="1:32" ht="18.75">
      <c r="A176" s="45"/>
      <c r="B176" s="31"/>
      <c r="C176" s="16"/>
      <c r="D176" s="16"/>
      <c r="E176" s="16"/>
      <c r="F176" s="16"/>
      <c r="G176" s="16"/>
      <c r="H176" s="16"/>
      <c r="I176" s="16"/>
      <c r="J176" s="16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</row>
    <row r="177" spans="1:32" ht="18.75">
      <c r="A177" s="45"/>
      <c r="B177" s="31"/>
      <c r="C177" s="16"/>
      <c r="D177" s="16"/>
      <c r="E177" s="16"/>
      <c r="F177" s="16"/>
      <c r="G177" s="16"/>
      <c r="H177" s="16"/>
      <c r="I177" s="16"/>
      <c r="J177" s="16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</row>
    <row r="178" spans="1:32" ht="18.75">
      <c r="A178" s="45"/>
      <c r="B178" s="31"/>
      <c r="C178" s="16"/>
      <c r="D178" s="16"/>
      <c r="E178" s="16"/>
      <c r="F178" s="16"/>
      <c r="G178" s="16"/>
      <c r="H178" s="16"/>
      <c r="I178" s="16"/>
      <c r="J178" s="16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</row>
    <row r="179" spans="1:32" ht="18.75">
      <c r="A179" s="45"/>
      <c r="B179" s="31"/>
      <c r="C179" s="16"/>
      <c r="D179" s="16"/>
      <c r="E179" s="16"/>
      <c r="F179" s="16"/>
      <c r="G179" s="16"/>
      <c r="H179" s="16"/>
      <c r="I179" s="16"/>
      <c r="J179" s="16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</row>
    <row r="180" spans="1:32" ht="18.75">
      <c r="A180" s="45"/>
      <c r="B180" s="31"/>
      <c r="C180" s="16"/>
      <c r="D180" s="16"/>
      <c r="E180" s="16"/>
      <c r="F180" s="16"/>
      <c r="G180" s="16"/>
      <c r="H180" s="16"/>
      <c r="I180" s="16"/>
      <c r="J180" s="16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</row>
    <row r="181" spans="1:32" ht="18.75">
      <c r="A181" s="45"/>
      <c r="B181" s="31"/>
      <c r="C181" s="16"/>
      <c r="D181" s="16"/>
      <c r="E181" s="16"/>
      <c r="F181" s="16"/>
      <c r="G181" s="16"/>
      <c r="H181" s="16"/>
      <c r="I181" s="16"/>
      <c r="J181" s="16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</row>
    <row r="182" spans="1:32" ht="18.75">
      <c r="A182" s="45"/>
      <c r="B182" s="31"/>
      <c r="C182" s="16"/>
      <c r="D182" s="16"/>
      <c r="E182" s="16"/>
      <c r="F182" s="16"/>
      <c r="G182" s="16"/>
      <c r="H182" s="16"/>
      <c r="I182" s="16"/>
      <c r="J182" s="16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</row>
    <row r="183" spans="1:32" ht="18.75">
      <c r="A183" s="45"/>
      <c r="B183" s="31"/>
      <c r="C183" s="16"/>
      <c r="D183" s="16"/>
      <c r="E183" s="16"/>
      <c r="F183" s="16"/>
      <c r="G183" s="16"/>
      <c r="H183" s="16"/>
      <c r="I183" s="16"/>
      <c r="J183" s="16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</row>
    <row r="184" spans="1:32" ht="18.75">
      <c r="A184" s="31"/>
      <c r="B184" s="31"/>
      <c r="C184" s="16"/>
      <c r="D184" s="16"/>
      <c r="E184" s="16"/>
      <c r="F184" s="16"/>
      <c r="G184" s="16"/>
      <c r="H184" s="16"/>
      <c r="I184" s="16"/>
      <c r="J184" s="16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</row>
    <row r="185" spans="1:32" ht="18.75">
      <c r="A185" s="31"/>
      <c r="B185" s="31"/>
      <c r="C185" s="16"/>
      <c r="D185" s="16"/>
      <c r="E185" s="16"/>
      <c r="F185" s="16"/>
      <c r="G185" s="16"/>
      <c r="H185" s="16"/>
      <c r="I185" s="16"/>
      <c r="J185" s="16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</row>
    <row r="186" spans="1:32" ht="18.75">
      <c r="A186" s="31"/>
      <c r="B186" s="31"/>
      <c r="C186" s="16"/>
      <c r="D186" s="16"/>
      <c r="E186" s="16"/>
      <c r="F186" s="16"/>
      <c r="G186" s="16"/>
      <c r="H186" s="16"/>
      <c r="I186" s="16"/>
      <c r="J186" s="16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</row>
    <row r="187" spans="1:32" ht="18.75">
      <c r="A187" s="31"/>
      <c r="B187" s="31"/>
      <c r="C187" s="16"/>
      <c r="D187" s="16"/>
      <c r="E187" s="16"/>
      <c r="F187" s="16"/>
      <c r="G187" s="16"/>
      <c r="H187" s="16"/>
      <c r="I187" s="16"/>
      <c r="J187" s="16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</row>
    <row r="188" spans="1:32" ht="18.75">
      <c r="A188" s="31"/>
      <c r="B188" s="31"/>
      <c r="C188" s="16"/>
      <c r="D188" s="16"/>
      <c r="E188" s="16"/>
      <c r="F188" s="16"/>
      <c r="G188" s="16"/>
      <c r="H188" s="16"/>
      <c r="I188" s="16"/>
      <c r="J188" s="16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</row>
    <row r="189" spans="1:32" ht="18.75">
      <c r="A189" s="31"/>
      <c r="B189" s="31"/>
      <c r="C189" s="16"/>
      <c r="D189" s="16"/>
      <c r="E189" s="16"/>
      <c r="F189" s="16"/>
      <c r="G189" s="16"/>
      <c r="H189" s="16"/>
      <c r="I189" s="16"/>
      <c r="J189" s="16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</row>
    <row r="190" spans="1:32" ht="18.75">
      <c r="A190" s="31"/>
      <c r="B190" s="31"/>
      <c r="C190" s="16"/>
      <c r="D190" s="16"/>
      <c r="E190" s="16"/>
      <c r="F190" s="16"/>
      <c r="G190" s="16"/>
      <c r="H190" s="16"/>
      <c r="I190" s="16"/>
      <c r="J190" s="16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</row>
    <row r="191" spans="1:32" ht="18.75">
      <c r="A191" s="31"/>
      <c r="B191" s="31"/>
      <c r="C191" s="16"/>
      <c r="D191" s="16"/>
      <c r="E191" s="16"/>
      <c r="F191" s="16"/>
      <c r="G191" s="16"/>
      <c r="H191" s="16"/>
      <c r="I191" s="16"/>
      <c r="J191" s="16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</row>
    <row r="192" spans="1:32" ht="18.75">
      <c r="A192" s="31"/>
      <c r="B192" s="31"/>
      <c r="C192" s="16"/>
      <c r="D192" s="16"/>
      <c r="E192" s="16"/>
      <c r="F192" s="16"/>
      <c r="G192" s="16"/>
      <c r="H192" s="16"/>
      <c r="I192" s="16"/>
      <c r="J192" s="16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</row>
    <row r="193" spans="1:32" ht="18.75">
      <c r="A193" s="31"/>
      <c r="B193" s="31"/>
      <c r="C193" s="16"/>
      <c r="D193" s="16"/>
      <c r="E193" s="16"/>
      <c r="F193" s="16"/>
      <c r="G193" s="16"/>
      <c r="H193" s="16"/>
      <c r="I193" s="16"/>
      <c r="J193" s="16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</row>
    <row r="194" spans="1:32" ht="18.75">
      <c r="A194" s="31"/>
      <c r="B194" s="31"/>
      <c r="C194" s="16"/>
      <c r="D194" s="16"/>
      <c r="E194" s="16"/>
      <c r="F194" s="16"/>
      <c r="G194" s="16"/>
      <c r="H194" s="16"/>
      <c r="I194" s="16"/>
      <c r="J194" s="16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</row>
    <row r="195" spans="1:32" ht="18.75">
      <c r="A195" s="31"/>
      <c r="B195" s="31"/>
      <c r="C195" s="16"/>
      <c r="D195" s="16"/>
      <c r="E195" s="16"/>
      <c r="F195" s="16"/>
      <c r="G195" s="16"/>
      <c r="H195" s="16"/>
      <c r="I195" s="16"/>
      <c r="J195" s="16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</row>
    <row r="196" spans="1:32" ht="18.75">
      <c r="A196" s="31"/>
      <c r="B196" s="31"/>
      <c r="C196" s="16"/>
      <c r="D196" s="16"/>
      <c r="E196" s="16"/>
      <c r="F196" s="16"/>
      <c r="G196" s="16"/>
      <c r="H196" s="16"/>
      <c r="I196" s="16"/>
      <c r="J196" s="16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</row>
    <row r="197" spans="1:32" ht="18.75">
      <c r="A197" s="31"/>
      <c r="B197" s="31"/>
      <c r="C197" s="16"/>
      <c r="D197" s="16"/>
      <c r="E197" s="16"/>
      <c r="F197" s="16"/>
      <c r="G197" s="16"/>
      <c r="H197" s="16"/>
      <c r="I197" s="16"/>
      <c r="J197" s="16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</row>
    <row r="198" spans="1:32" ht="18.75">
      <c r="A198" s="31"/>
      <c r="B198" s="31"/>
      <c r="C198" s="16"/>
      <c r="D198" s="16"/>
      <c r="E198" s="16"/>
      <c r="F198" s="16"/>
      <c r="G198" s="16"/>
      <c r="H198" s="16"/>
      <c r="I198" s="16"/>
      <c r="J198" s="16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</row>
    <row r="199" spans="1:32" ht="18.75">
      <c r="A199" s="31"/>
      <c r="B199" s="31"/>
      <c r="C199" s="16"/>
      <c r="D199" s="16"/>
      <c r="E199" s="16"/>
      <c r="F199" s="16"/>
      <c r="G199" s="16"/>
      <c r="H199" s="16"/>
      <c r="I199" s="16"/>
      <c r="J199" s="16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</row>
    <row r="200" spans="1:32" ht="18.75">
      <c r="A200" s="31"/>
      <c r="B200" s="31"/>
      <c r="C200" s="16"/>
      <c r="D200" s="16"/>
      <c r="E200" s="16"/>
      <c r="F200" s="16"/>
      <c r="G200" s="16"/>
      <c r="H200" s="16"/>
      <c r="I200" s="16"/>
      <c r="J200" s="16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</row>
    <row r="201" spans="1:32" ht="18.75">
      <c r="A201" s="31"/>
      <c r="B201" s="31"/>
      <c r="C201" s="16"/>
      <c r="D201" s="16"/>
      <c r="E201" s="16"/>
      <c r="F201" s="16"/>
      <c r="G201" s="16"/>
      <c r="H201" s="16"/>
      <c r="I201" s="16"/>
      <c r="J201" s="16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</row>
    <row r="202" spans="1:32" ht="18.75">
      <c r="A202" s="31"/>
      <c r="B202" s="31"/>
      <c r="C202" s="16"/>
      <c r="D202" s="16"/>
      <c r="E202" s="16"/>
      <c r="F202" s="16"/>
      <c r="G202" s="16"/>
      <c r="H202" s="16"/>
      <c r="I202" s="16"/>
      <c r="J202" s="16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</row>
    <row r="203" spans="1:32" ht="18.75">
      <c r="A203" s="31"/>
      <c r="B203" s="31"/>
      <c r="C203" s="16"/>
      <c r="D203" s="16"/>
      <c r="E203" s="16"/>
      <c r="F203" s="16"/>
      <c r="G203" s="16"/>
      <c r="H203" s="16"/>
      <c r="I203" s="16"/>
      <c r="J203" s="16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</row>
    <row r="204" spans="1:32" ht="18.75">
      <c r="A204" s="31"/>
      <c r="B204" s="31"/>
      <c r="C204" s="16"/>
      <c r="D204" s="16"/>
      <c r="E204" s="16"/>
      <c r="F204" s="16"/>
      <c r="G204" s="16"/>
      <c r="H204" s="16"/>
      <c r="I204" s="16"/>
      <c r="J204" s="16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</row>
    <row r="205" spans="1:32" ht="18.75">
      <c r="A205" s="31"/>
      <c r="B205" s="31"/>
      <c r="C205" s="16"/>
      <c r="D205" s="16"/>
      <c r="E205" s="16"/>
      <c r="F205" s="16"/>
      <c r="G205" s="16"/>
      <c r="H205" s="16"/>
      <c r="I205" s="16"/>
      <c r="J205" s="16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</row>
    <row r="206" spans="1:32" ht="18.75">
      <c r="A206" s="31"/>
      <c r="B206" s="31"/>
      <c r="C206" s="16"/>
      <c r="D206" s="16"/>
      <c r="E206" s="16"/>
      <c r="F206" s="16"/>
      <c r="G206" s="16"/>
      <c r="H206" s="16"/>
      <c r="I206" s="16"/>
      <c r="J206" s="16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</row>
    <row r="207" spans="1:32" ht="18.75">
      <c r="A207" s="31"/>
      <c r="B207" s="31"/>
      <c r="C207" s="16"/>
      <c r="D207" s="16"/>
      <c r="E207" s="16"/>
      <c r="F207" s="16"/>
      <c r="G207" s="16"/>
      <c r="H207" s="16"/>
      <c r="I207" s="16"/>
      <c r="J207" s="16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</row>
    <row r="208" spans="1:32" ht="18.75">
      <c r="A208" s="31"/>
      <c r="B208" s="31"/>
      <c r="C208" s="16"/>
      <c r="D208" s="16"/>
      <c r="E208" s="16"/>
      <c r="F208" s="16"/>
      <c r="G208" s="16"/>
      <c r="H208" s="16"/>
      <c r="I208" s="16"/>
      <c r="J208" s="16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</row>
    <row r="209" spans="1:32" ht="18.75">
      <c r="A209" s="31"/>
      <c r="B209" s="31"/>
      <c r="C209" s="16"/>
      <c r="D209" s="16"/>
      <c r="E209" s="16"/>
      <c r="F209" s="16"/>
      <c r="G209" s="16"/>
      <c r="H209" s="16"/>
      <c r="I209" s="16"/>
      <c r="J209" s="16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</row>
    <row r="210" spans="1:32" ht="18.75">
      <c r="A210" s="31"/>
      <c r="B210" s="31"/>
      <c r="C210" s="16"/>
      <c r="D210" s="16"/>
      <c r="E210" s="16"/>
      <c r="F210" s="16"/>
      <c r="G210" s="16"/>
      <c r="H210" s="16"/>
      <c r="I210" s="16"/>
      <c r="J210" s="16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</row>
    <row r="211" spans="1:32" ht="18.75">
      <c r="A211" s="31"/>
      <c r="B211" s="31"/>
      <c r="C211" s="16"/>
      <c r="D211" s="16"/>
      <c r="E211" s="16"/>
      <c r="F211" s="16"/>
      <c r="G211" s="16"/>
      <c r="H211" s="16"/>
      <c r="I211" s="16"/>
      <c r="J211" s="16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</row>
    <row r="212" spans="1:32" ht="18.75">
      <c r="A212" s="31"/>
      <c r="B212" s="31"/>
      <c r="C212" s="16"/>
      <c r="D212" s="16"/>
      <c r="E212" s="16"/>
      <c r="F212" s="16"/>
      <c r="G212" s="16"/>
      <c r="H212" s="16"/>
      <c r="I212" s="16"/>
      <c r="J212" s="16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</row>
    <row r="213" spans="1:32" ht="18.75">
      <c r="A213" s="31"/>
      <c r="B213" s="31"/>
      <c r="C213" s="16"/>
      <c r="D213" s="16"/>
      <c r="E213" s="16"/>
      <c r="F213" s="16"/>
      <c r="G213" s="16"/>
      <c r="H213" s="16"/>
      <c r="I213" s="16"/>
      <c r="J213" s="16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</row>
    <row r="214" spans="1:32" ht="18.75">
      <c r="A214" s="31"/>
      <c r="B214" s="31"/>
      <c r="C214" s="16"/>
      <c r="D214" s="16"/>
      <c r="E214" s="16"/>
      <c r="F214" s="16"/>
      <c r="G214" s="16"/>
      <c r="H214" s="16"/>
      <c r="I214" s="16"/>
      <c r="J214" s="16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</row>
    <row r="215" spans="1:29" ht="15.75">
      <c r="A215" s="31"/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5.75">
      <c r="A216" s="31"/>
      <c r="B216" s="3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5.75">
      <c r="A217" s="31"/>
      <c r="B217" s="3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5.75">
      <c r="A218" s="31"/>
      <c r="B218" s="3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5.75">
      <c r="A219" s="31"/>
      <c r="B219" s="3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5.75">
      <c r="A220" s="31"/>
      <c r="B220" s="3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5.75">
      <c r="A221" s="31"/>
      <c r="B221" s="3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5.75">
      <c r="A222" s="31"/>
      <c r="B222" s="3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5.75">
      <c r="A223" s="31"/>
      <c r="B223" s="3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5.75">
      <c r="A224" s="31"/>
      <c r="B224" s="3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5.75">
      <c r="A225" s="31"/>
      <c r="B225" s="3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5.75">
      <c r="A226" s="31"/>
      <c r="B226" s="3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5.75">
      <c r="A227" s="31"/>
      <c r="B227" s="3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5.75">
      <c r="A228" s="31"/>
      <c r="B228" s="3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5.75">
      <c r="A229" s="31"/>
      <c r="B229" s="3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5.75">
      <c r="A230" s="31"/>
      <c r="B230" s="3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5.75">
      <c r="A231" s="31"/>
      <c r="B231" s="3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5.75">
      <c r="A232" s="31"/>
      <c r="B232" s="3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5.75">
      <c r="A233" s="31"/>
      <c r="B233" s="3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5.75">
      <c r="A234" s="31"/>
      <c r="B234" s="3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5.75">
      <c r="A235" s="31"/>
      <c r="B235" s="3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5.75">
      <c r="A236" s="31"/>
      <c r="B236" s="3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5.75">
      <c r="A237" s="31"/>
      <c r="B237" s="3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5.75">
      <c r="A238" s="31"/>
      <c r="B238" s="3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5.75">
      <c r="A239" s="31"/>
      <c r="B239" s="3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5.75">
      <c r="A240" s="31"/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5.75">
      <c r="A241" s="31"/>
      <c r="B241" s="3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5.75">
      <c r="A242" s="31"/>
      <c r="B242" s="3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5.75">
      <c r="A243" s="31"/>
      <c r="B243" s="3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5.75">
      <c r="A244" s="31"/>
      <c r="B244" s="3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5.75">
      <c r="A245" s="31"/>
      <c r="B245" s="3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5.75">
      <c r="A246" s="31"/>
      <c r="B246" s="3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5.75">
      <c r="A247" s="31"/>
      <c r="B247" s="3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5.75">
      <c r="A248" s="31"/>
      <c r="B248" s="3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5.75">
      <c r="A249" s="31"/>
      <c r="B249" s="3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5.75">
      <c r="A250" s="31"/>
      <c r="B250" s="3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5.75">
      <c r="A251" s="31"/>
      <c r="B251" s="3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5.75">
      <c r="A252" s="31"/>
      <c r="B252" s="3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5.75">
      <c r="A253" s="31"/>
      <c r="B253" s="3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5.75">
      <c r="A254" s="31"/>
      <c r="B254" s="3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5.75">
      <c r="A255" s="31"/>
      <c r="B255" s="3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5.75">
      <c r="A256" s="31"/>
      <c r="B256" s="3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5.75">
      <c r="A257" s="31"/>
      <c r="B257" s="3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5.75">
      <c r="A258" s="31"/>
      <c r="B258" s="3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5.75">
      <c r="A259" s="31"/>
      <c r="B259" s="3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5.75">
      <c r="A260" s="31"/>
      <c r="B260" s="3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5.75">
      <c r="A261" s="31"/>
      <c r="B261" s="3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5.75">
      <c r="A262" s="31"/>
      <c r="B262" s="3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5.75">
      <c r="A263" s="31"/>
      <c r="B263" s="3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5.75">
      <c r="A264" s="31"/>
      <c r="B264" s="3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5.75">
      <c r="A265" s="31"/>
      <c r="B265" s="3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5.75">
      <c r="A266" s="31"/>
      <c r="B266" s="3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5.75">
      <c r="A267" s="31"/>
      <c r="B267" s="3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5.75">
      <c r="A268" s="31"/>
      <c r="B268" s="3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5.75">
      <c r="A269" s="31"/>
      <c r="B269" s="3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5.75">
      <c r="A270" s="31"/>
      <c r="B270" s="3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5.75">
      <c r="A271" s="31"/>
      <c r="B271" s="3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5.75">
      <c r="A272" s="31"/>
      <c r="B272" s="3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5.75">
      <c r="A273" s="31"/>
      <c r="B273" s="3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5.75">
      <c r="A274" s="31"/>
      <c r="B274" s="3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5.75">
      <c r="A275" s="31"/>
      <c r="B275" s="3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5.75">
      <c r="A276" s="31"/>
      <c r="B276" s="3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5.75">
      <c r="A277" s="31"/>
      <c r="B277" s="3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5.75">
      <c r="A278" s="31"/>
      <c r="B278" s="3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5.75">
      <c r="A279" s="31"/>
      <c r="B279" s="3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5.75">
      <c r="A280" s="31"/>
      <c r="B280" s="3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5.75">
      <c r="A281" s="31"/>
      <c r="B281" s="3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5.75">
      <c r="A282" s="31"/>
      <c r="B282" s="3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5.75">
      <c r="A283" s="31"/>
      <c r="B283" s="3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5.75">
      <c r="A284" s="31"/>
      <c r="B284" s="3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5.75">
      <c r="A285" s="31"/>
      <c r="B285" s="3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5.75">
      <c r="A286" s="31"/>
      <c r="B286" s="3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5.75">
      <c r="A287" s="31"/>
      <c r="B287" s="3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5.75">
      <c r="A288" s="31"/>
      <c r="B288" s="3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5.75">
      <c r="A289" s="31"/>
      <c r="B289" s="3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5.75">
      <c r="A290" s="31"/>
      <c r="B290" s="3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5.75">
      <c r="A291" s="31"/>
      <c r="B291" s="3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5.75">
      <c r="A292" s="31"/>
      <c r="B292" s="3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5.75">
      <c r="A293" s="31"/>
      <c r="B293" s="3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5.75">
      <c r="A294" s="31"/>
      <c r="B294" s="3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5.75">
      <c r="A295" s="31"/>
      <c r="B295" s="3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5.75">
      <c r="A296" s="31"/>
      <c r="B296" s="3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5.75">
      <c r="A297" s="31"/>
      <c r="B297" s="3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5.75">
      <c r="A298" s="31"/>
      <c r="B298" s="3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5.75">
      <c r="A299" s="31"/>
      <c r="B299" s="3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5.75">
      <c r="A300" s="31"/>
      <c r="B300" s="3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5.75">
      <c r="A301" s="31"/>
      <c r="B301" s="3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5.75">
      <c r="A302" s="31"/>
      <c r="B302" s="3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</sheetData>
  <sheetProtection selectLockedCells="1" selectUnlockedCells="1"/>
  <mergeCells count="10">
    <mergeCell ref="P7:Q7"/>
    <mergeCell ref="I7:J7"/>
    <mergeCell ref="I83:J83"/>
    <mergeCell ref="G84:H84"/>
    <mergeCell ref="C5:H5"/>
    <mergeCell ref="D85:F85"/>
    <mergeCell ref="G85:H85"/>
    <mergeCell ref="G8:H8"/>
    <mergeCell ref="G9:H9"/>
    <mergeCell ref="D9:F9"/>
  </mergeCells>
  <printOptions horizontalCentered="1"/>
  <pageMargins left="0" right="0" top="0" bottom="0" header="0" footer="0"/>
  <pageSetup horizontalDpi="600" verticalDpi="600" orientation="landscape" paperSize="8" scale="39" r:id="rId1"/>
  <headerFooter alignWithMargins="0">
    <oddFooter>&amp;C&amp;Z&amp;F</oddFooter>
  </headerFooter>
  <rowBreaks count="2" manualBreakCount="2">
    <brk id="82" max="255" man="1"/>
    <brk id="10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2013-05-30T06:23:52Z</cp:lastPrinted>
  <dcterms:created xsi:type="dcterms:W3CDTF">2012-05-14T09:32:33Z</dcterms:created>
  <dcterms:modified xsi:type="dcterms:W3CDTF">2014-05-29T11:03:54Z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