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NAUDITED RESULTS" sheetId="1" r:id="rId1"/>
    <sheet name="ASSETS &amp; LIABILITES" sheetId="2" r:id="rId2"/>
    <sheet name="Sheet3" sheetId="3" r:id="rId3"/>
  </sheets>
  <definedNames>
    <definedName name="_xlnm.Print_Area" localSheetId="0">'UNAUDITED RESULTS'!$A$1:$J$66</definedName>
  </definedNames>
  <calcPr fullCalcOnLoad="1"/>
</workbook>
</file>

<file path=xl/sharedStrings.xml><?xml version="1.0" encoding="utf-8"?>
<sst xmlns="http://schemas.openxmlformats.org/spreadsheetml/2006/main" count="126" uniqueCount="122">
  <si>
    <t>(Rs. In Lakhs)</t>
  </si>
  <si>
    <t>1. (a) Net Sales/Income from Operations</t>
  </si>
  <si>
    <t xml:space="preserve">    (b) Other Operating Income</t>
  </si>
  <si>
    <t>2. Expenditure</t>
  </si>
  <si>
    <t>b. Consumption of raw materials</t>
  </si>
  <si>
    <t>c. Purchase of traded goods</t>
  </si>
  <si>
    <t>d. Employees cost</t>
  </si>
  <si>
    <t>e. Depreciation</t>
  </si>
  <si>
    <t>f. Other expenditure</t>
  </si>
  <si>
    <t>g. Total</t>
  </si>
  <si>
    <t xml:space="preserve">   and work in progress</t>
  </si>
  <si>
    <t>(Any item exceeding 10% of the total</t>
  </si>
  <si>
    <t xml:space="preserve"> expenditure to be shown separately)</t>
  </si>
  <si>
    <t>4. Other Income</t>
  </si>
  <si>
    <t>5. Profit before Interest and Exceptional Items (3+4)</t>
  </si>
  <si>
    <t>7. Profit after Interest but before Exceptional Items (5-6)</t>
  </si>
  <si>
    <t>3. Profit from Operations before Other</t>
  </si>
  <si>
    <t xml:space="preserve">   Income, Interest and Exceptional Items (1-2)</t>
  </si>
  <si>
    <t xml:space="preserve">     balance sheet of previous accounting year</t>
  </si>
  <si>
    <t xml:space="preserve"> No. of shares</t>
  </si>
  <si>
    <t xml:space="preserve"> Percentage of shareholding</t>
  </si>
  <si>
    <t xml:space="preserve">     Current Tax</t>
  </si>
  <si>
    <t xml:space="preserve">     Deferred Tax</t>
  </si>
  <si>
    <t xml:space="preserve"> SIMMONDS MARSHALL LIMITED</t>
  </si>
  <si>
    <t>QUARTER ENDED</t>
  </si>
  <si>
    <t xml:space="preserve">                                          </t>
  </si>
  <si>
    <t xml:space="preserve"> By Order of the Board</t>
  </si>
  <si>
    <t>Sd/-</t>
  </si>
  <si>
    <t>PLACE: MUMBAI</t>
  </si>
  <si>
    <t>S J MARSHALL</t>
  </si>
  <si>
    <t>CHAIRMAN</t>
  </si>
  <si>
    <t>SIMMONDS MARSHALL LIMITED</t>
  </si>
  <si>
    <t>Regd. Office : Mumbai-Pune Road, Kasarwadi, Pune - 411 034</t>
  </si>
  <si>
    <t>YEAR ENDED</t>
  </si>
  <si>
    <t>AUDITED</t>
  </si>
  <si>
    <t xml:space="preserve">    Shareholding**</t>
  </si>
  <si>
    <t xml:space="preserve">    a) Pledged/Encumbered</t>
  </si>
  <si>
    <t xml:space="preserve">     - Number of shares</t>
  </si>
  <si>
    <t xml:space="preserve">     - Percentage of shares (as a % of the total</t>
  </si>
  <si>
    <t xml:space="preserve">       shareholding of promoter and promoter group)</t>
  </si>
  <si>
    <t xml:space="preserve">       share capital of the company)</t>
  </si>
  <si>
    <t xml:space="preserve">    b) Non-encumbered</t>
  </si>
  <si>
    <t xml:space="preserve">      - Number of shares</t>
  </si>
  <si>
    <t xml:space="preserve">      - Percentage of shares (as a % of the total</t>
  </si>
  <si>
    <t xml:space="preserve">        shareholding of promoter and promoter group)</t>
  </si>
  <si>
    <t xml:space="preserve">       - Percentage of shares (as a % of the total</t>
  </si>
  <si>
    <t xml:space="preserve">         share capital of the company)</t>
  </si>
  <si>
    <t>HALF YEAR ENDED</t>
  </si>
  <si>
    <t>a. (Increase)/decrease in stock in trade</t>
  </si>
  <si>
    <t>not to print</t>
  </si>
  <si>
    <t xml:space="preserve">      Nominal value per share</t>
  </si>
  <si>
    <t xml:space="preserve">a)   Basic and diluted EPS before Extraordinary items </t>
  </si>
  <si>
    <t xml:space="preserve">      for the period, for the year to date and for the previous</t>
  </si>
  <si>
    <t xml:space="preserve">      year (not to be annualized)</t>
  </si>
  <si>
    <t>b)   Basic and diluted EPS after Extraordinary items for</t>
  </si>
  <si>
    <t xml:space="preserve">      the period, for the year to date and for the previous</t>
  </si>
  <si>
    <t xml:space="preserve">     Face Value per share </t>
  </si>
  <si>
    <t>(b)     Reserves and Surplus</t>
  </si>
  <si>
    <t xml:space="preserve">    Stock Exchange Listing Regulations.</t>
  </si>
  <si>
    <t xml:space="preserve">     Prior period tax adjustments</t>
  </si>
  <si>
    <t>STANDALONE UNAUDITED FINANCIAL RESULTS (PROVISIONAL)</t>
  </si>
  <si>
    <t xml:space="preserve">        Total Income</t>
  </si>
  <si>
    <t>6. Finance Cost</t>
  </si>
  <si>
    <t>9. Tax expense</t>
  </si>
  <si>
    <t>10. Net Profit (+)/ Loss (-) from</t>
  </si>
  <si>
    <t>12. Paid-up equity share capital</t>
  </si>
  <si>
    <t>13. Reserves excluding Revaluation Reserves as per</t>
  </si>
  <si>
    <t>14. Earnings Per Share (EPS)</t>
  </si>
  <si>
    <t>15. Public Shareholding</t>
  </si>
  <si>
    <t>16. Promoters and promoter group</t>
  </si>
  <si>
    <t xml:space="preserve">8. Profit (+)/ Loss (-) from Ordinary Activities before tax </t>
  </si>
  <si>
    <t>Ordinary Activities after tax (8-9)</t>
  </si>
  <si>
    <t xml:space="preserve">11. Net Profit(+)/ Loss(-) for the period </t>
  </si>
  <si>
    <t>FOR THE QUARTER ENDED SEPTEMBER 30, 2013</t>
  </si>
  <si>
    <t>Notes :-</t>
  </si>
  <si>
    <t>2) S H R &amp; Co., Statutory Auditors of the Company, have carried out a limited review of</t>
  </si>
  <si>
    <t>STATEMENT OF STANDALONE ASSETS AND LIABILITIES AS AT 30TH SEPTEMBER, 2013</t>
  </si>
  <si>
    <t>As at (Current Half Year Ended)</t>
  </si>
  <si>
    <t>30/09/2013 - Unaudited</t>
  </si>
  <si>
    <t>As at (Previous Year Ended)</t>
  </si>
  <si>
    <t>31/03/2013 - Audited</t>
  </si>
  <si>
    <t>I.</t>
  </si>
  <si>
    <t>EQUITY AND LIABILITIES</t>
  </si>
  <si>
    <t>(1) SHARE HOLDERS' FUNDS :</t>
  </si>
  <si>
    <t>(a)     Share Capital</t>
  </si>
  <si>
    <t>Sub-total - Shareholders' fund</t>
  </si>
  <si>
    <t>(2) NON CURRENT LIABILITIES</t>
  </si>
  <si>
    <t>(a)     Long-term borrowings</t>
  </si>
  <si>
    <t>(b)     Deferred tax liabilities (Net)</t>
  </si>
  <si>
    <t>(c)     Other Long term liabilities</t>
  </si>
  <si>
    <t>Sub-total - Non-current liabilities</t>
  </si>
  <si>
    <t>(3) CURRENT LIABILITIES</t>
  </si>
  <si>
    <t>(a)     Short-term borrowings</t>
  </si>
  <si>
    <t>(b)     Trade Payables</t>
  </si>
  <si>
    <t>(c)     Other current liabilities</t>
  </si>
  <si>
    <t>(d)     Short-term provisions</t>
  </si>
  <si>
    <t>Sub-total - Current liabilities</t>
  </si>
  <si>
    <t>Total - Equity &amp; Liabilities</t>
  </si>
  <si>
    <t>II.</t>
  </si>
  <si>
    <t>ASSETS</t>
  </si>
  <si>
    <t>(1) NON-CURRENT ASSETS</t>
  </si>
  <si>
    <t>(a)     Fixed Assets</t>
  </si>
  <si>
    <t>(b)     Non-current investments</t>
  </si>
  <si>
    <t>(c)     Long term loans and advances</t>
  </si>
  <si>
    <t>(d)     Other non-current assets</t>
  </si>
  <si>
    <t>Sub-total - Non-current Assets</t>
  </si>
  <si>
    <t>(2) CURRENT ASSETS</t>
  </si>
  <si>
    <t>(a)     Current investments</t>
  </si>
  <si>
    <t>(b)     Inventories</t>
  </si>
  <si>
    <t>(c)     Trade Receivables</t>
  </si>
  <si>
    <t>(d)     Cash and cash equivalents</t>
  </si>
  <si>
    <t>(e)     Short tem loans and advances</t>
  </si>
  <si>
    <t>Sub-total - Current Assets</t>
  </si>
  <si>
    <t>Total - Assets</t>
  </si>
  <si>
    <t>DATE:   15.11.2013</t>
  </si>
  <si>
    <t>Particulars</t>
  </si>
  <si>
    <t>(d)     Long term provisions</t>
  </si>
  <si>
    <t>(f)      Other Current assets</t>
  </si>
  <si>
    <t xml:space="preserve">    the  financial  results  for the quarter ended September  30, 2013 as required under</t>
  </si>
  <si>
    <t>3) Status of Investors Complaints for the quarter ended 30th  September , 2013 :-</t>
  </si>
  <si>
    <t xml:space="preserve">    Complaints received : NIL  Complaints Resolved/Replied : NIL  Pending : NIL</t>
  </si>
  <si>
    <t>1) Taken on record by the Board of Directors at their meeting held on 15th November, 2013.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</si>
</sst>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_);_(@_)"/>
    <numFmt numFmtId="166" formatCode="_(* #,##0.00_);_(* \(#,##0.00\);_(* &quot;-&quot;_);_(@_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Britannic Bold"/>
      <family val="2"/>
    </font>
    <font>
      <b/>
      <sz val="18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0"/>
      <color indexed="10"/>
      <name val="Arial"/>
      <family val="2"/>
    </font>
    <font>
      <sz val="8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Book Antiqua"/>
      <family val="1"/>
    </font>
    <font>
      <b/>
      <sz val="1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1"/>
      <name val="Book Antiqua"/>
      <family val="1"/>
    </font>
    <font>
      <sz val="10"/>
      <name val="Book Antiqua"/>
      <family val="1"/>
    </font>
    <font>
      <sz val="20"/>
      <name val="Book Antiqua"/>
      <family val="1"/>
    </font>
    <font>
      <b/>
      <sz val="2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14" xfId="42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43" fontId="7" fillId="0" borderId="24" xfId="42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43" fontId="8" fillId="0" borderId="24" xfId="42" applyFont="1" applyBorder="1" applyAlignment="1">
      <alignment/>
    </xf>
    <xf numFmtId="0" fontId="9" fillId="0" borderId="13" xfId="0" applyFont="1" applyBorder="1" applyAlignment="1">
      <alignment horizontal="centerContinuous"/>
    </xf>
    <xf numFmtId="14" fontId="9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41" fontId="8" fillId="0" borderId="14" xfId="42" applyNumberFormat="1" applyFont="1" applyBorder="1" applyAlignment="1">
      <alignment/>
    </xf>
    <xf numFmtId="166" fontId="8" fillId="0" borderId="14" xfId="42" applyNumberFormat="1" applyFont="1" applyBorder="1" applyAlignment="1">
      <alignment/>
    </xf>
    <xf numFmtId="166" fontId="8" fillId="0" borderId="17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9" fillId="0" borderId="14" xfId="0" applyFont="1" applyBorder="1" applyAlignment="1">
      <alignment horizontal="center"/>
    </xf>
    <xf numFmtId="41" fontId="8" fillId="0" borderId="24" xfId="42" applyNumberFormat="1" applyFont="1" applyBorder="1" applyAlignment="1">
      <alignment/>
    </xf>
    <xf numFmtId="166" fontId="8" fillId="0" borderId="24" xfId="42" applyNumberFormat="1" applyFont="1" applyBorder="1" applyAlignment="1">
      <alignment/>
    </xf>
    <xf numFmtId="39" fontId="8" fillId="0" borderId="24" xfId="42" applyNumberFormat="1" applyFont="1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Font="1" applyAlignment="1">
      <alignment/>
    </xf>
    <xf numFmtId="0" fontId="6" fillId="0" borderId="27" xfId="0" applyFont="1" applyBorder="1" applyAlignment="1">
      <alignment/>
    </xf>
    <xf numFmtId="43" fontId="5" fillId="0" borderId="24" xfId="42" applyFont="1" applyBorder="1" applyAlignment="1">
      <alignment/>
    </xf>
    <xf numFmtId="0" fontId="15" fillId="0" borderId="0" xfId="0" applyFont="1" applyAlignment="1">
      <alignment/>
    </xf>
    <xf numFmtId="43" fontId="14" fillId="0" borderId="28" xfId="42" applyFont="1" applyBorder="1" applyAlignment="1">
      <alignment/>
    </xf>
    <xf numFmtId="43" fontId="14" fillId="0" borderId="29" xfId="42" applyFont="1" applyBorder="1" applyAlignment="1">
      <alignment/>
    </xf>
    <xf numFmtId="43" fontId="14" fillId="33" borderId="24" xfId="42" applyFont="1" applyFill="1" applyBorder="1" applyAlignment="1">
      <alignment/>
    </xf>
    <xf numFmtId="43" fontId="14" fillId="0" borderId="24" xfId="42" applyFont="1" applyBorder="1" applyAlignment="1">
      <alignment/>
    </xf>
    <xf numFmtId="43" fontId="5" fillId="33" borderId="24" xfId="42" applyFont="1" applyFill="1" applyBorder="1" applyAlignment="1">
      <alignment/>
    </xf>
    <xf numFmtId="0" fontId="14" fillId="0" borderId="24" xfId="42" applyNumberFormat="1" applyFont="1" applyBorder="1" applyAlignment="1">
      <alignment/>
    </xf>
    <xf numFmtId="41" fontId="14" fillId="0" borderId="24" xfId="42" applyNumberFormat="1" applyFont="1" applyBorder="1" applyAlignment="1">
      <alignment/>
    </xf>
    <xf numFmtId="166" fontId="14" fillId="0" borderId="24" xfId="42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43" fontId="17" fillId="0" borderId="0" xfId="42" applyFont="1" applyAlignment="1">
      <alignment/>
    </xf>
    <xf numFmtId="0" fontId="17" fillId="0" borderId="0" xfId="0" applyFont="1" applyAlignment="1">
      <alignment/>
    </xf>
    <xf numFmtId="43" fontId="16" fillId="0" borderId="28" xfId="42" applyFont="1" applyBorder="1" applyAlignment="1">
      <alignment horizontal="center"/>
    </xf>
    <xf numFmtId="43" fontId="16" fillId="0" borderId="34" xfId="42" applyFont="1" applyBorder="1" applyAlignment="1">
      <alignment horizontal="center"/>
    </xf>
    <xf numFmtId="14" fontId="16" fillId="0" borderId="14" xfId="42" applyNumberFormat="1" applyFont="1" applyBorder="1" applyAlignment="1">
      <alignment horizontal="center"/>
    </xf>
    <xf numFmtId="43" fontId="16" fillId="0" borderId="35" xfId="42" applyFont="1" applyBorder="1" applyAlignment="1">
      <alignment horizontal="center"/>
    </xf>
    <xf numFmtId="43" fontId="17" fillId="0" borderId="14" xfId="42" applyFont="1" applyBorder="1" applyAlignment="1">
      <alignment/>
    </xf>
    <xf numFmtId="43" fontId="17" fillId="0" borderId="35" xfId="42" applyFont="1" applyBorder="1" applyAlignment="1">
      <alignment/>
    </xf>
    <xf numFmtId="43" fontId="17" fillId="0" borderId="29" xfId="42" applyFont="1" applyBorder="1" applyAlignment="1">
      <alignment/>
    </xf>
    <xf numFmtId="43" fontId="17" fillId="0" borderId="36" xfId="42" applyFont="1" applyBorder="1" applyAlignment="1">
      <alignment/>
    </xf>
    <xf numFmtId="43" fontId="17" fillId="0" borderId="24" xfId="42" applyFont="1" applyBorder="1" applyAlignment="1">
      <alignment/>
    </xf>
    <xf numFmtId="43" fontId="16" fillId="0" borderId="29" xfId="42" applyFont="1" applyBorder="1" applyAlignment="1">
      <alignment/>
    </xf>
    <xf numFmtId="0" fontId="18" fillId="0" borderId="0" xfId="0" applyFont="1" applyBorder="1" applyAlignment="1">
      <alignment/>
    </xf>
    <xf numFmtId="43" fontId="18" fillId="0" borderId="0" xfId="42" applyFont="1" applyBorder="1" applyAlignment="1">
      <alignment horizontal="center"/>
    </xf>
    <xf numFmtId="43" fontId="16" fillId="0" borderId="0" xfId="42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19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7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12" xfId="0" applyFont="1" applyBorder="1" applyAlignment="1">
      <alignment/>
    </xf>
    <xf numFmtId="0" fontId="16" fillId="0" borderId="23" xfId="0" applyFont="1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43" fontId="17" fillId="0" borderId="37" xfId="42" applyFont="1" applyBorder="1" applyAlignment="1">
      <alignment/>
    </xf>
    <xf numFmtId="43" fontId="17" fillId="0" borderId="38" xfId="42" applyFont="1" applyBorder="1" applyAlignment="1">
      <alignment/>
    </xf>
    <xf numFmtId="43" fontId="17" fillId="0" borderId="39" xfId="42" applyFont="1" applyBorder="1" applyAlignment="1">
      <alignment/>
    </xf>
    <xf numFmtId="43" fontId="16" fillId="0" borderId="39" xfId="42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/>
    </xf>
    <xf numFmtId="43" fontId="17" fillId="0" borderId="40" xfId="42" applyFont="1" applyBorder="1" applyAlignment="1">
      <alignment/>
    </xf>
    <xf numFmtId="0" fontId="0" fillId="0" borderId="11" xfId="0" applyBorder="1" applyAlignment="1">
      <alignment/>
    </xf>
    <xf numFmtId="0" fontId="17" fillId="0" borderId="26" xfId="0" applyFont="1" applyBorder="1" applyAlignment="1">
      <alignment/>
    </xf>
    <xf numFmtId="43" fontId="17" fillId="0" borderId="41" xfId="42" applyFont="1" applyBorder="1" applyAlignment="1">
      <alignment/>
    </xf>
    <xf numFmtId="0" fontId="2" fillId="0" borderId="11" xfId="0" applyFont="1" applyBorder="1" applyAlignment="1">
      <alignment/>
    </xf>
    <xf numFmtId="43" fontId="16" fillId="0" borderId="42" xfId="42" applyFont="1" applyBorder="1" applyAlignment="1">
      <alignment/>
    </xf>
    <xf numFmtId="43" fontId="16" fillId="0" borderId="43" xfId="42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2" xfId="0" applyFont="1" applyBorder="1" applyAlignment="1">
      <alignment/>
    </xf>
    <xf numFmtId="43" fontId="16" fillId="0" borderId="14" xfId="42" applyFont="1" applyBorder="1" applyAlignment="1">
      <alignment/>
    </xf>
    <xf numFmtId="43" fontId="16" fillId="0" borderId="38" xfId="42" applyFont="1" applyBorder="1" applyAlignment="1">
      <alignment/>
    </xf>
    <xf numFmtId="0" fontId="2" fillId="0" borderId="31" xfId="0" applyFont="1" applyBorder="1" applyAlignment="1">
      <alignment horizontal="center"/>
    </xf>
    <xf numFmtId="43" fontId="16" fillId="0" borderId="24" xfId="42" applyFont="1" applyBorder="1" applyAlignment="1">
      <alignment/>
    </xf>
    <xf numFmtId="43" fontId="16" fillId="0" borderId="37" xfId="42" applyFont="1" applyBorder="1" applyAlignment="1">
      <alignment/>
    </xf>
    <xf numFmtId="43" fontId="16" fillId="0" borderId="17" xfId="42" applyFont="1" applyBorder="1" applyAlignment="1">
      <alignment/>
    </xf>
    <xf numFmtId="43" fontId="16" fillId="0" borderId="44" xfId="42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6" xfId="0" applyFont="1" applyBorder="1" applyAlignment="1">
      <alignment/>
    </xf>
    <xf numFmtId="43" fontId="17" fillId="0" borderId="17" xfId="42" applyFont="1" applyBorder="1" applyAlignment="1">
      <alignment/>
    </xf>
    <xf numFmtId="43" fontId="17" fillId="0" borderId="45" xfId="42" applyFont="1" applyBorder="1" applyAlignment="1">
      <alignment/>
    </xf>
    <xf numFmtId="0" fontId="16" fillId="0" borderId="46" xfId="0" applyFont="1" applyBorder="1" applyAlignment="1">
      <alignment horizontal="right"/>
    </xf>
    <xf numFmtId="0" fontId="16" fillId="0" borderId="28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7" fillId="0" borderId="0" xfId="0" applyFont="1" applyBorder="1" applyAlignment="1">
      <alignment/>
    </xf>
    <xf numFmtId="43" fontId="17" fillId="0" borderId="0" xfId="42" applyFont="1" applyBorder="1" applyAlignment="1">
      <alignment/>
    </xf>
    <xf numFmtId="0" fontId="1" fillId="0" borderId="11" xfId="0" applyFont="1" applyBorder="1" applyAlignment="1">
      <alignment/>
    </xf>
    <xf numFmtId="43" fontId="18" fillId="0" borderId="0" xfId="42" applyFont="1" applyBorder="1" applyAlignment="1">
      <alignment/>
    </xf>
    <xf numFmtId="43" fontId="18" fillId="0" borderId="35" xfId="42" applyFont="1" applyBorder="1" applyAlignment="1">
      <alignment/>
    </xf>
    <xf numFmtId="43" fontId="18" fillId="0" borderId="35" xfId="42" applyFont="1" applyBorder="1" applyAlignment="1">
      <alignment horizontal="centerContinuous"/>
    </xf>
    <xf numFmtId="43" fontId="19" fillId="0" borderId="35" xfId="42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43" fontId="0" fillId="0" borderId="45" xfId="42" applyFont="1" applyBorder="1" applyAlignment="1">
      <alignment/>
    </xf>
    <xf numFmtId="43" fontId="17" fillId="0" borderId="0" xfId="42" applyFont="1" applyAlignment="1">
      <alignment horizontal="right"/>
    </xf>
    <xf numFmtId="0" fontId="17" fillId="0" borderId="47" xfId="0" applyFont="1" applyBorder="1" applyAlignment="1">
      <alignment/>
    </xf>
    <xf numFmtId="43" fontId="17" fillId="0" borderId="47" xfId="42" applyFont="1" applyBorder="1" applyAlignment="1">
      <alignment/>
    </xf>
    <xf numFmtId="43" fontId="17" fillId="0" borderId="48" xfId="42" applyFont="1" applyBorder="1" applyAlignment="1">
      <alignment/>
    </xf>
    <xf numFmtId="0" fontId="16" fillId="0" borderId="29" xfId="0" applyFont="1" applyBorder="1" applyAlignment="1">
      <alignment/>
    </xf>
    <xf numFmtId="43" fontId="20" fillId="0" borderId="24" xfId="42" applyFont="1" applyBorder="1" applyAlignment="1">
      <alignment/>
    </xf>
    <xf numFmtId="43" fontId="21" fillId="0" borderId="24" xfId="42" applyFont="1" applyBorder="1" applyAlignment="1">
      <alignment/>
    </xf>
    <xf numFmtId="43" fontId="21" fillId="33" borderId="24" xfId="42" applyFont="1" applyFill="1" applyBorder="1" applyAlignment="1">
      <alignment/>
    </xf>
    <xf numFmtId="43" fontId="20" fillId="33" borderId="24" xfId="42" applyFont="1" applyFill="1" applyBorder="1" applyAlignment="1">
      <alignment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C1">
      <selection activeCell="K6" sqref="K6"/>
    </sheetView>
  </sheetViews>
  <sheetFormatPr defaultColWidth="9.140625" defaultRowHeight="12.75"/>
  <cols>
    <col min="1" max="1" width="34.57421875" style="0" customWidth="1"/>
    <col min="2" max="2" width="45.00390625" style="0" customWidth="1"/>
    <col min="3" max="6" width="18.421875" style="2" customWidth="1"/>
    <col min="7" max="7" width="20.421875" style="2" customWidth="1"/>
    <col min="9" max="9" width="0" style="0" hidden="1" customWidth="1"/>
    <col min="10" max="10" width="21.00390625" style="0" hidden="1" customWidth="1"/>
  </cols>
  <sheetData>
    <row r="1" spans="1:7" s="3" customFormat="1" ht="23.25">
      <c r="A1" s="148" t="s">
        <v>31</v>
      </c>
      <c r="B1" s="148"/>
      <c r="C1" s="148"/>
      <c r="D1" s="148"/>
      <c r="E1" s="148"/>
      <c r="F1" s="148"/>
      <c r="G1" s="148"/>
    </row>
    <row r="2" spans="1:10" s="1" customFormat="1" ht="18.75">
      <c r="A2" s="4" t="s">
        <v>32</v>
      </c>
      <c r="B2" s="4"/>
      <c r="C2" s="4"/>
      <c r="D2" s="4"/>
      <c r="E2" s="4"/>
      <c r="F2" s="4"/>
      <c r="G2" s="4"/>
      <c r="J2" s="39" t="s">
        <v>49</v>
      </c>
    </row>
    <row r="3" spans="1:7" s="1" customFormat="1" ht="18.75">
      <c r="A3" s="4"/>
      <c r="B3" s="4"/>
      <c r="C3" s="4"/>
      <c r="D3" s="4"/>
      <c r="E3" s="4"/>
      <c r="F3" s="4"/>
      <c r="G3" s="4"/>
    </row>
    <row r="4" spans="1:7" s="1" customFormat="1" ht="18.75">
      <c r="A4" s="4" t="s">
        <v>60</v>
      </c>
      <c r="B4" s="4"/>
      <c r="C4" s="4"/>
      <c r="D4" s="4"/>
      <c r="E4" s="4"/>
      <c r="F4" s="4"/>
      <c r="G4" s="4"/>
    </row>
    <row r="5" spans="1:7" s="1" customFormat="1" ht="18.75">
      <c r="A5" s="4" t="s">
        <v>73</v>
      </c>
      <c r="B5" s="49"/>
      <c r="C5" s="4"/>
      <c r="D5" s="4"/>
      <c r="E5" s="4"/>
      <c r="F5" s="4"/>
      <c r="G5" s="4"/>
    </row>
    <row r="6" spans="1:7" s="1" customFormat="1" ht="19.5" thickBot="1">
      <c r="A6" s="5"/>
      <c r="B6" s="5"/>
      <c r="C6" s="5"/>
      <c r="D6" s="5"/>
      <c r="E6" s="5"/>
      <c r="F6" s="5"/>
      <c r="G6" s="6" t="s">
        <v>0</v>
      </c>
    </row>
    <row r="7" spans="1:10" s="1" customFormat="1" ht="18.75">
      <c r="A7" s="7"/>
      <c r="B7" s="8"/>
      <c r="C7" s="9" t="s">
        <v>24</v>
      </c>
      <c r="D7" s="10"/>
      <c r="E7" s="11" t="s">
        <v>47</v>
      </c>
      <c r="F7" s="11"/>
      <c r="G7" s="12" t="s">
        <v>33</v>
      </c>
      <c r="J7" s="37" t="s">
        <v>24</v>
      </c>
    </row>
    <row r="8" spans="1:10" s="1" customFormat="1" ht="18.75">
      <c r="A8" s="7"/>
      <c r="B8" s="8"/>
      <c r="C8" s="13">
        <v>41547</v>
      </c>
      <c r="D8" s="13">
        <v>41182</v>
      </c>
      <c r="E8" s="13">
        <v>41547</v>
      </c>
      <c r="F8" s="13">
        <v>41182</v>
      </c>
      <c r="G8" s="13">
        <v>41364</v>
      </c>
      <c r="J8" s="38">
        <v>41090</v>
      </c>
    </row>
    <row r="9" spans="1:10" s="1" customFormat="1" ht="19.5" thickBot="1">
      <c r="A9" s="14"/>
      <c r="B9" s="15"/>
      <c r="C9" s="16"/>
      <c r="D9" s="17"/>
      <c r="E9" s="17"/>
      <c r="F9" s="17"/>
      <c r="G9" s="17" t="s">
        <v>34</v>
      </c>
      <c r="J9" s="50"/>
    </row>
    <row r="10" spans="1:10" ht="26.25">
      <c r="A10" s="18" t="s">
        <v>1</v>
      </c>
      <c r="B10" s="19"/>
      <c r="C10" s="59">
        <f>E10-J10</f>
        <v>2599.2299999999996</v>
      </c>
      <c r="D10" s="59">
        <v>2286.6</v>
      </c>
      <c r="E10" s="59">
        <v>4953.57</v>
      </c>
      <c r="F10" s="59">
        <v>4513.01</v>
      </c>
      <c r="G10" s="59">
        <v>9034.36</v>
      </c>
      <c r="J10" s="144">
        <v>2354.34</v>
      </c>
    </row>
    <row r="11" spans="1:10" ht="26.25">
      <c r="A11" s="20" t="s">
        <v>2</v>
      </c>
      <c r="B11" s="21"/>
      <c r="C11" s="60">
        <f>E11-J11</f>
        <v>0</v>
      </c>
      <c r="D11" s="60">
        <v>0</v>
      </c>
      <c r="E11" s="60">
        <v>0</v>
      </c>
      <c r="F11" s="60">
        <v>0</v>
      </c>
      <c r="G11" s="60">
        <v>0</v>
      </c>
      <c r="J11" s="144">
        <v>0</v>
      </c>
    </row>
    <row r="12" spans="1:10" s="58" customFormat="1" ht="21" customHeight="1">
      <c r="A12" s="56" t="s">
        <v>61</v>
      </c>
      <c r="B12" s="54"/>
      <c r="C12" s="57">
        <f>+C10+C11</f>
        <v>2599.2299999999996</v>
      </c>
      <c r="D12" s="57">
        <v>2286.6</v>
      </c>
      <c r="E12" s="57">
        <f>+E10+E11</f>
        <v>4953.57</v>
      </c>
      <c r="F12" s="57">
        <v>4513.01</v>
      </c>
      <c r="G12" s="57">
        <f>+G10+G11</f>
        <v>9034.36</v>
      </c>
      <c r="J12" s="145">
        <f>+J10+J11</f>
        <v>2354.34</v>
      </c>
    </row>
    <row r="13" spans="1:10" ht="26.25">
      <c r="A13" s="22" t="s">
        <v>3</v>
      </c>
      <c r="B13" s="23"/>
      <c r="C13" s="24"/>
      <c r="D13" s="24"/>
      <c r="E13" s="24"/>
      <c r="F13" s="24"/>
      <c r="G13" s="24"/>
      <c r="J13" s="144"/>
    </row>
    <row r="14" spans="1:10" ht="26.25">
      <c r="A14" s="22" t="s">
        <v>48</v>
      </c>
      <c r="B14" s="23"/>
      <c r="C14" s="61">
        <f>E14-J14</f>
        <v>-173.96</v>
      </c>
      <c r="D14" s="62">
        <v>32.87</v>
      </c>
      <c r="E14" s="62">
        <v>-232.81</v>
      </c>
      <c r="F14" s="62">
        <v>1.42</v>
      </c>
      <c r="G14" s="62">
        <v>-0.64</v>
      </c>
      <c r="J14" s="144">
        <v>-58.85</v>
      </c>
    </row>
    <row r="15" spans="1:10" ht="26.25">
      <c r="A15" s="22" t="s">
        <v>10</v>
      </c>
      <c r="B15" s="23"/>
      <c r="C15" s="62"/>
      <c r="D15" s="62"/>
      <c r="E15" s="62"/>
      <c r="F15" s="62"/>
      <c r="G15" s="62"/>
      <c r="J15" s="144"/>
    </row>
    <row r="16" spans="1:10" ht="26.25">
      <c r="A16" s="22" t="s">
        <v>4</v>
      </c>
      <c r="B16" s="23"/>
      <c r="C16" s="61">
        <f>E16-J16</f>
        <v>1121.25</v>
      </c>
      <c r="D16" s="62">
        <v>971.49</v>
      </c>
      <c r="E16" s="62">
        <v>2128.46</v>
      </c>
      <c r="F16" s="62">
        <v>1871.45</v>
      </c>
      <c r="G16" s="62">
        <v>3785.49</v>
      </c>
      <c r="J16" s="144">
        <v>1007.21</v>
      </c>
    </row>
    <row r="17" spans="1:10" ht="26.25">
      <c r="A17" s="22" t="s">
        <v>5</v>
      </c>
      <c r="B17" s="23"/>
      <c r="C17" s="61">
        <f>E17-J17</f>
        <v>15.020000000000001</v>
      </c>
      <c r="D17" s="62">
        <v>13</v>
      </c>
      <c r="E17" s="62">
        <v>28.85</v>
      </c>
      <c r="F17" s="62">
        <v>23.52</v>
      </c>
      <c r="G17" s="62">
        <v>38.8</v>
      </c>
      <c r="J17" s="144">
        <v>13.83</v>
      </c>
    </row>
    <row r="18" spans="1:10" ht="26.25">
      <c r="A18" s="22" t="s">
        <v>6</v>
      </c>
      <c r="B18" s="23"/>
      <c r="C18" s="61">
        <f>E18-J18</f>
        <v>405.8</v>
      </c>
      <c r="D18" s="62">
        <v>357.92</v>
      </c>
      <c r="E18" s="62">
        <v>753.59</v>
      </c>
      <c r="F18" s="62">
        <v>689.07</v>
      </c>
      <c r="G18" s="62">
        <v>1391.58</v>
      </c>
      <c r="J18" s="144">
        <v>347.79</v>
      </c>
    </row>
    <row r="19" spans="1:10" ht="26.25">
      <c r="A19" s="22" t="s">
        <v>7</v>
      </c>
      <c r="B19" s="23"/>
      <c r="C19" s="61">
        <f>E19-J19</f>
        <v>49.709999999999994</v>
      </c>
      <c r="D19" s="62">
        <v>39.97</v>
      </c>
      <c r="E19" s="62">
        <v>92.35</v>
      </c>
      <c r="F19" s="62">
        <v>79.96</v>
      </c>
      <c r="G19" s="62">
        <v>188.21</v>
      </c>
      <c r="J19" s="144">
        <v>42.64</v>
      </c>
    </row>
    <row r="20" spans="1:10" ht="26.25">
      <c r="A20" s="22" t="s">
        <v>8</v>
      </c>
      <c r="B20" s="23"/>
      <c r="C20" s="61">
        <f>E20-J20</f>
        <v>843.1600000000001</v>
      </c>
      <c r="D20" s="62">
        <v>658.99</v>
      </c>
      <c r="E20" s="62">
        <v>1614.46</v>
      </c>
      <c r="F20" s="62">
        <v>1295.99</v>
      </c>
      <c r="G20" s="62">
        <v>2752.08</v>
      </c>
      <c r="J20" s="144">
        <v>771.3</v>
      </c>
    </row>
    <row r="21" spans="1:10" s="1" customFormat="1" ht="26.25">
      <c r="A21" s="7" t="s">
        <v>9</v>
      </c>
      <c r="B21" s="8"/>
      <c r="C21" s="57">
        <f>SUM(C14:C20)</f>
        <v>2260.98</v>
      </c>
      <c r="D21" s="57">
        <v>2074.24</v>
      </c>
      <c r="E21" s="57">
        <f>SUM(E14:E20)</f>
        <v>4384.9</v>
      </c>
      <c r="F21" s="57">
        <v>3961.41</v>
      </c>
      <c r="G21" s="57">
        <f>SUM(G14:G20)</f>
        <v>8155.5199999999995</v>
      </c>
      <c r="J21" s="145">
        <f>SUM(J14:J20)</f>
        <v>2123.92</v>
      </c>
    </row>
    <row r="22" spans="1:10" ht="26.25">
      <c r="A22" s="22" t="s">
        <v>11</v>
      </c>
      <c r="B22" s="23"/>
      <c r="C22" s="27"/>
      <c r="D22" s="27"/>
      <c r="E22" s="27"/>
      <c r="F22" s="27"/>
      <c r="G22" s="27"/>
      <c r="J22" s="144"/>
    </row>
    <row r="23" spans="1:7" ht="18.75">
      <c r="A23" s="20" t="s">
        <v>12</v>
      </c>
      <c r="B23" s="21"/>
      <c r="C23" s="27"/>
      <c r="D23" s="27"/>
      <c r="E23" s="27"/>
      <c r="F23" s="27"/>
      <c r="G23" s="27"/>
    </row>
    <row r="24" spans="1:7" ht="18.75">
      <c r="A24" s="22" t="s">
        <v>16</v>
      </c>
      <c r="B24" s="23"/>
      <c r="C24" s="27"/>
      <c r="D24" s="27"/>
      <c r="E24" s="27"/>
      <c r="F24" s="27"/>
      <c r="G24" s="27"/>
    </row>
    <row r="25" spans="1:10" ht="26.25">
      <c r="A25" s="20" t="s">
        <v>17</v>
      </c>
      <c r="B25" s="21"/>
      <c r="C25" s="61">
        <f>E25-J25</f>
        <v>338.25</v>
      </c>
      <c r="D25" s="62">
        <v>212.36</v>
      </c>
      <c r="E25" s="62">
        <f>+E10-E21</f>
        <v>568.6700000000001</v>
      </c>
      <c r="F25" s="62">
        <v>551.6</v>
      </c>
      <c r="G25" s="62">
        <v>878.84</v>
      </c>
      <c r="J25" s="144">
        <f>+J10-J21</f>
        <v>230.42000000000007</v>
      </c>
    </row>
    <row r="26" spans="1:10" ht="26.25">
      <c r="A26" s="25" t="s">
        <v>13</v>
      </c>
      <c r="B26" s="26"/>
      <c r="C26" s="61">
        <f>E26-J26</f>
        <v>16.990000000000002</v>
      </c>
      <c r="D26" s="62">
        <v>0</v>
      </c>
      <c r="E26" s="62">
        <v>27.32</v>
      </c>
      <c r="F26" s="62">
        <v>0</v>
      </c>
      <c r="G26" s="62">
        <v>34.17</v>
      </c>
      <c r="J26" s="144">
        <v>10.33</v>
      </c>
    </row>
    <row r="27" spans="1:10" ht="26.25">
      <c r="A27" s="25" t="s">
        <v>14</v>
      </c>
      <c r="B27" s="26"/>
      <c r="C27" s="61">
        <f>E27-J27</f>
        <v>355.24</v>
      </c>
      <c r="D27" s="62">
        <v>212.36</v>
      </c>
      <c r="E27" s="62">
        <f>+E25+E26</f>
        <v>595.9900000000001</v>
      </c>
      <c r="F27" s="62">
        <v>551.6</v>
      </c>
      <c r="G27" s="62">
        <v>913.01</v>
      </c>
      <c r="J27" s="144">
        <f>SUM(J25:J26)</f>
        <v>240.75000000000009</v>
      </c>
    </row>
    <row r="28" spans="1:10" ht="26.25">
      <c r="A28" s="70" t="s">
        <v>62</v>
      </c>
      <c r="B28" s="26"/>
      <c r="C28" s="61">
        <f>E28-J28</f>
        <v>89.95</v>
      </c>
      <c r="D28" s="62">
        <v>59.7</v>
      </c>
      <c r="E28" s="62">
        <v>167.87</v>
      </c>
      <c r="F28" s="62">
        <v>145.67</v>
      </c>
      <c r="G28" s="62">
        <v>395.12</v>
      </c>
      <c r="J28" s="144">
        <v>77.92</v>
      </c>
    </row>
    <row r="29" spans="1:10" ht="26.25">
      <c r="A29" s="25" t="s">
        <v>15</v>
      </c>
      <c r="B29" s="26"/>
      <c r="C29" s="61">
        <f>E29-J29</f>
        <v>265.29</v>
      </c>
      <c r="D29" s="62">
        <v>152.66</v>
      </c>
      <c r="E29" s="61">
        <f>+E27-E28</f>
        <v>428.1200000000001</v>
      </c>
      <c r="F29" s="62">
        <v>405.93</v>
      </c>
      <c r="G29" s="62">
        <v>517.89</v>
      </c>
      <c r="J29" s="144">
        <f>+J27-J28</f>
        <v>162.8300000000001</v>
      </c>
    </row>
    <row r="30" spans="1:10" s="1" customFormat="1" ht="26.25">
      <c r="A30" s="28" t="s">
        <v>70</v>
      </c>
      <c r="B30" s="29"/>
      <c r="C30" s="63">
        <f>+C29</f>
        <v>265.29</v>
      </c>
      <c r="D30" s="63">
        <v>152.66</v>
      </c>
      <c r="E30" s="63">
        <f>+E29</f>
        <v>428.1200000000001</v>
      </c>
      <c r="F30" s="63">
        <v>405.93</v>
      </c>
      <c r="G30" s="63">
        <f>+G29</f>
        <v>517.89</v>
      </c>
      <c r="J30" s="145">
        <f>SUM(J29:J29)</f>
        <v>162.8300000000001</v>
      </c>
    </row>
    <row r="31" spans="1:10" ht="26.25">
      <c r="A31" s="30" t="s">
        <v>63</v>
      </c>
      <c r="B31" s="31"/>
      <c r="C31" s="62"/>
      <c r="D31" s="62"/>
      <c r="E31" s="62"/>
      <c r="F31" s="62"/>
      <c r="G31" s="62"/>
      <c r="J31" s="144"/>
    </row>
    <row r="32" spans="1:10" ht="26.25">
      <c r="A32" s="22" t="s">
        <v>21</v>
      </c>
      <c r="B32" s="23"/>
      <c r="C32" s="61">
        <f>E32-J32</f>
        <v>-55</v>
      </c>
      <c r="D32" s="62">
        <v>-49.54</v>
      </c>
      <c r="E32" s="62">
        <v>-90</v>
      </c>
      <c r="F32" s="62">
        <v>-131.72</v>
      </c>
      <c r="G32" s="62">
        <v>-116.5</v>
      </c>
      <c r="J32" s="144">
        <v>-35</v>
      </c>
    </row>
    <row r="33" spans="1:10" ht="26.25">
      <c r="A33" s="22" t="s">
        <v>22</v>
      </c>
      <c r="B33" s="23"/>
      <c r="C33" s="61">
        <f>E33-J33</f>
        <v>-13</v>
      </c>
      <c r="D33" s="62">
        <v>11</v>
      </c>
      <c r="E33" s="62">
        <v>-25</v>
      </c>
      <c r="F33" s="62">
        <v>0</v>
      </c>
      <c r="G33" s="62">
        <v>-46.68</v>
      </c>
      <c r="J33" s="144">
        <v>-12</v>
      </c>
    </row>
    <row r="34" spans="1:7" ht="23.25">
      <c r="A34" s="20" t="s">
        <v>59</v>
      </c>
      <c r="B34" s="21"/>
      <c r="C34" s="61">
        <f>E34-J34</f>
        <v>0</v>
      </c>
      <c r="D34" s="62">
        <v>0</v>
      </c>
      <c r="E34" s="62">
        <v>0</v>
      </c>
      <c r="F34" s="62">
        <v>0</v>
      </c>
      <c r="G34" s="62">
        <v>-9.13</v>
      </c>
    </row>
    <row r="35" spans="1:10" s="1" customFormat="1" ht="26.25">
      <c r="A35" s="7" t="s">
        <v>64</v>
      </c>
      <c r="B35" s="8"/>
      <c r="C35" s="57"/>
      <c r="D35" s="57"/>
      <c r="E35" s="57"/>
      <c r="F35" s="57"/>
      <c r="G35" s="57"/>
      <c r="J35" s="144">
        <v>0</v>
      </c>
    </row>
    <row r="36" spans="1:10" s="1" customFormat="1" ht="26.25">
      <c r="A36" s="32" t="s">
        <v>71</v>
      </c>
      <c r="B36" s="33"/>
      <c r="C36" s="63">
        <f>E36-J36</f>
        <v>197.29000000000013</v>
      </c>
      <c r="D36" s="57">
        <v>114.12</v>
      </c>
      <c r="E36" s="57">
        <f>E30+E32+E33-E34</f>
        <v>313.1200000000001</v>
      </c>
      <c r="F36" s="57">
        <v>274.21</v>
      </c>
      <c r="G36" s="57">
        <f>SUM(G30:G35)</f>
        <v>345.58</v>
      </c>
      <c r="J36" s="145">
        <v>115.83</v>
      </c>
    </row>
    <row r="37" spans="1:10" ht="26.25">
      <c r="A37" s="25" t="s">
        <v>72</v>
      </c>
      <c r="B37" s="26"/>
      <c r="C37" s="62">
        <f>E37-J37</f>
        <v>197.29000000000013</v>
      </c>
      <c r="D37" s="62">
        <v>114.12</v>
      </c>
      <c r="E37" s="62">
        <f>+E36</f>
        <v>313.1200000000001</v>
      </c>
      <c r="F37" s="62">
        <v>274.21</v>
      </c>
      <c r="G37" s="62">
        <f>+G36</f>
        <v>345.58</v>
      </c>
      <c r="J37" s="146">
        <v>115.83</v>
      </c>
    </row>
    <row r="38" spans="1:10" ht="26.25">
      <c r="A38" s="22" t="s">
        <v>65</v>
      </c>
      <c r="B38" s="48"/>
      <c r="C38" s="62">
        <v>224</v>
      </c>
      <c r="D38" s="62">
        <v>224</v>
      </c>
      <c r="E38" s="62">
        <v>224</v>
      </c>
      <c r="F38" s="62">
        <v>224</v>
      </c>
      <c r="G38" s="62">
        <v>224</v>
      </c>
      <c r="J38" s="147">
        <v>224</v>
      </c>
    </row>
    <row r="39" spans="1:10" ht="26.25">
      <c r="A39" s="20" t="s">
        <v>56</v>
      </c>
      <c r="B39" s="21"/>
      <c r="C39" s="62">
        <v>2</v>
      </c>
      <c r="D39" s="62">
        <v>2</v>
      </c>
      <c r="E39" s="62">
        <v>2</v>
      </c>
      <c r="F39" s="62">
        <v>2</v>
      </c>
      <c r="G39" s="62">
        <v>2</v>
      </c>
      <c r="J39" s="144">
        <v>2</v>
      </c>
    </row>
    <row r="40" spans="1:10" ht="26.25">
      <c r="A40" s="22" t="s">
        <v>66</v>
      </c>
      <c r="B40" s="23"/>
      <c r="C40" s="62"/>
      <c r="D40" s="62">
        <v>0</v>
      </c>
      <c r="E40" s="62"/>
      <c r="F40" s="62">
        <v>0</v>
      </c>
      <c r="G40" s="62">
        <v>0</v>
      </c>
      <c r="J40" s="144"/>
    </row>
    <row r="41" spans="1:10" ht="26.25">
      <c r="A41" s="20" t="s">
        <v>18</v>
      </c>
      <c r="B41" s="21"/>
      <c r="C41" s="62"/>
      <c r="D41" s="62"/>
      <c r="E41" s="62"/>
      <c r="F41" s="62"/>
      <c r="G41" s="62"/>
      <c r="J41" s="144">
        <v>0</v>
      </c>
    </row>
    <row r="42" spans="1:10" ht="26.25">
      <c r="A42" s="22" t="s">
        <v>67</v>
      </c>
      <c r="B42" s="23"/>
      <c r="C42" s="62"/>
      <c r="D42" s="62"/>
      <c r="E42" s="62"/>
      <c r="F42" s="62"/>
      <c r="G42" s="62"/>
      <c r="J42" s="144"/>
    </row>
    <row r="43" spans="1:10" s="40" customFormat="1" ht="26.25">
      <c r="A43" s="7" t="s">
        <v>50</v>
      </c>
      <c r="B43" s="8"/>
      <c r="C43" s="57">
        <v>2</v>
      </c>
      <c r="D43" s="57">
        <v>2</v>
      </c>
      <c r="E43" s="63">
        <v>2</v>
      </c>
      <c r="F43" s="57">
        <v>2</v>
      </c>
      <c r="G43" s="57">
        <v>2</v>
      </c>
      <c r="J43" s="144"/>
    </row>
    <row r="44" spans="1:10" ht="26.25">
      <c r="A44" s="22" t="s">
        <v>51</v>
      </c>
      <c r="B44" s="23"/>
      <c r="C44" s="61">
        <v>1.85</v>
      </c>
      <c r="D44" s="62">
        <v>1.02</v>
      </c>
      <c r="E44" s="61">
        <v>2.8</v>
      </c>
      <c r="F44" s="62">
        <v>2.45</v>
      </c>
      <c r="G44" s="62">
        <v>3.09</v>
      </c>
      <c r="J44" s="144"/>
    </row>
    <row r="45" spans="1:10" ht="26.25">
      <c r="A45" s="22" t="s">
        <v>52</v>
      </c>
      <c r="B45" s="23"/>
      <c r="C45" s="61"/>
      <c r="D45" s="62"/>
      <c r="E45" s="61"/>
      <c r="F45" s="62"/>
      <c r="G45" s="62"/>
      <c r="J45" s="144"/>
    </row>
    <row r="46" spans="1:10" ht="26.25">
      <c r="A46" s="22" t="s">
        <v>53</v>
      </c>
      <c r="B46" s="23"/>
      <c r="C46" s="61"/>
      <c r="D46" s="62"/>
      <c r="E46" s="61"/>
      <c r="F46" s="62"/>
      <c r="G46" s="62"/>
      <c r="J46" s="144"/>
    </row>
    <row r="47" spans="1:10" ht="23.25">
      <c r="A47" s="22" t="s">
        <v>54</v>
      </c>
      <c r="B47" s="23"/>
      <c r="C47" s="61">
        <v>1.85</v>
      </c>
      <c r="D47" s="62">
        <v>1.02</v>
      </c>
      <c r="E47" s="61">
        <v>2.8</v>
      </c>
      <c r="F47" s="62">
        <v>2.45</v>
      </c>
      <c r="G47" s="62">
        <v>3.09</v>
      </c>
      <c r="J47" s="36"/>
    </row>
    <row r="48" spans="1:10" ht="23.25">
      <c r="A48" s="22" t="s">
        <v>55</v>
      </c>
      <c r="B48" s="23"/>
      <c r="C48" s="61"/>
      <c r="D48" s="62"/>
      <c r="E48" s="61"/>
      <c r="F48" s="62"/>
      <c r="G48" s="62"/>
      <c r="J48" s="36"/>
    </row>
    <row r="49" spans="1:10" ht="23.25">
      <c r="A49" s="20" t="s">
        <v>53</v>
      </c>
      <c r="B49" s="21"/>
      <c r="C49" s="61"/>
      <c r="D49" s="62"/>
      <c r="E49" s="61"/>
      <c r="F49" s="62"/>
      <c r="G49" s="62"/>
      <c r="J49" s="51"/>
    </row>
    <row r="50" spans="1:10" ht="23.25">
      <c r="A50" s="22" t="s">
        <v>68</v>
      </c>
      <c r="B50" s="23"/>
      <c r="C50" s="61"/>
      <c r="D50" s="62"/>
      <c r="E50" s="61"/>
      <c r="F50" s="62"/>
      <c r="G50" s="62"/>
      <c r="J50" s="51"/>
    </row>
    <row r="51" spans="1:10" ht="23.25">
      <c r="A51" s="22" t="s">
        <v>19</v>
      </c>
      <c r="B51" s="23"/>
      <c r="C51" s="64">
        <v>4964692</v>
      </c>
      <c r="D51" s="64">
        <v>5093685</v>
      </c>
      <c r="E51" s="64">
        <v>4964692</v>
      </c>
      <c r="F51" s="64">
        <v>5093685</v>
      </c>
      <c r="G51" s="64">
        <v>5082102</v>
      </c>
      <c r="J51" s="51"/>
    </row>
    <row r="52" spans="1:10" ht="24" thickBot="1">
      <c r="A52" s="34" t="s">
        <v>20</v>
      </c>
      <c r="B52" s="35"/>
      <c r="C52" s="62">
        <v>44.33</v>
      </c>
      <c r="D52" s="62">
        <v>45.48</v>
      </c>
      <c r="E52" s="62">
        <v>44.33</v>
      </c>
      <c r="F52" s="62">
        <v>45.48</v>
      </c>
      <c r="G52" s="62">
        <v>45.38</v>
      </c>
      <c r="J52" s="36"/>
    </row>
    <row r="53" spans="1:10" s="55" customFormat="1" ht="23.25">
      <c r="A53" s="67" t="s">
        <v>69</v>
      </c>
      <c r="B53" s="19"/>
      <c r="C53" s="62"/>
      <c r="D53" s="62"/>
      <c r="E53" s="62"/>
      <c r="F53" s="62"/>
      <c r="G53" s="62"/>
      <c r="J53" s="51"/>
    </row>
    <row r="54" spans="1:10" s="55" customFormat="1" ht="23.25">
      <c r="A54" s="22" t="s">
        <v>35</v>
      </c>
      <c r="B54" s="23"/>
      <c r="C54" s="62"/>
      <c r="D54" s="62"/>
      <c r="E54" s="62"/>
      <c r="F54" s="62"/>
      <c r="G54" s="62"/>
      <c r="J54" s="51"/>
    </row>
    <row r="55" spans="1:10" s="55" customFormat="1" ht="23.25">
      <c r="A55" s="22" t="s">
        <v>36</v>
      </c>
      <c r="B55" s="23"/>
      <c r="C55" s="62"/>
      <c r="D55" s="62"/>
      <c r="E55" s="62"/>
      <c r="F55" s="62"/>
      <c r="G55" s="62"/>
      <c r="J55" s="52"/>
    </row>
    <row r="56" spans="1:10" s="55" customFormat="1" ht="23.25">
      <c r="A56" s="22" t="s">
        <v>37</v>
      </c>
      <c r="B56" s="23"/>
      <c r="C56" s="65">
        <v>0</v>
      </c>
      <c r="D56" s="65">
        <v>0</v>
      </c>
      <c r="E56" s="65">
        <v>0</v>
      </c>
      <c r="F56" s="65">
        <v>0</v>
      </c>
      <c r="G56" s="65">
        <v>0</v>
      </c>
      <c r="J56" s="51"/>
    </row>
    <row r="57" spans="1:10" s="55" customFormat="1" ht="23.25">
      <c r="A57" s="68" t="s">
        <v>38</v>
      </c>
      <c r="B57" s="23"/>
      <c r="C57" s="65"/>
      <c r="D57" s="65"/>
      <c r="E57" s="65"/>
      <c r="F57" s="65"/>
      <c r="G57" s="65"/>
      <c r="J57" s="51"/>
    </row>
    <row r="58" spans="1:10" s="55" customFormat="1" ht="23.25">
      <c r="A58" s="68" t="s">
        <v>39</v>
      </c>
      <c r="B58" s="23"/>
      <c r="C58" s="65">
        <v>0</v>
      </c>
      <c r="D58" s="65">
        <v>0</v>
      </c>
      <c r="E58" s="65">
        <v>0</v>
      </c>
      <c r="F58" s="65">
        <v>0</v>
      </c>
      <c r="G58" s="65">
        <v>0</v>
      </c>
      <c r="J58" s="53"/>
    </row>
    <row r="59" spans="1:10" s="55" customFormat="1" ht="23.25">
      <c r="A59" s="68" t="s">
        <v>38</v>
      </c>
      <c r="B59" s="23"/>
      <c r="C59" s="65"/>
      <c r="D59" s="65"/>
      <c r="E59" s="65"/>
      <c r="F59" s="65"/>
      <c r="G59" s="65"/>
      <c r="J59" s="45"/>
    </row>
    <row r="60" spans="1:10" s="55" customFormat="1" ht="23.25">
      <c r="A60" s="68" t="s">
        <v>40</v>
      </c>
      <c r="B60" s="23"/>
      <c r="C60" s="66">
        <v>0</v>
      </c>
      <c r="D60" s="66">
        <v>0</v>
      </c>
      <c r="E60" s="66">
        <v>0</v>
      </c>
      <c r="F60" s="66">
        <v>0</v>
      </c>
      <c r="G60" s="66">
        <v>0</v>
      </c>
      <c r="J60" s="46"/>
    </row>
    <row r="61" spans="1:10" s="55" customFormat="1" ht="23.25">
      <c r="A61" s="22" t="s">
        <v>41</v>
      </c>
      <c r="B61" s="23"/>
      <c r="C61" s="65"/>
      <c r="D61" s="65"/>
      <c r="E61" s="65"/>
      <c r="F61" s="65"/>
      <c r="G61" s="65"/>
      <c r="J61" s="45"/>
    </row>
    <row r="62" spans="1:10" s="55" customFormat="1" ht="23.25">
      <c r="A62" s="22" t="s">
        <v>42</v>
      </c>
      <c r="B62" s="23"/>
      <c r="C62" s="65">
        <v>6235308</v>
      </c>
      <c r="D62" s="65">
        <v>6106315</v>
      </c>
      <c r="E62" s="65">
        <v>6235308</v>
      </c>
      <c r="F62" s="65">
        <v>6106315</v>
      </c>
      <c r="G62" s="65">
        <v>6117898</v>
      </c>
      <c r="J62" s="45"/>
    </row>
    <row r="63" spans="1:10" s="55" customFormat="1" ht="23.25">
      <c r="A63" s="68" t="s">
        <v>43</v>
      </c>
      <c r="B63" s="23"/>
      <c r="C63" s="65"/>
      <c r="D63" s="65"/>
      <c r="E63" s="65"/>
      <c r="F63" s="65"/>
      <c r="G63" s="65"/>
      <c r="J63" s="45"/>
    </row>
    <row r="64" spans="1:10" s="55" customFormat="1" ht="23.25">
      <c r="A64" s="68" t="s">
        <v>44</v>
      </c>
      <c r="B64" s="23"/>
      <c r="C64" s="66">
        <v>100</v>
      </c>
      <c r="D64" s="66">
        <v>100</v>
      </c>
      <c r="E64" s="66">
        <v>100</v>
      </c>
      <c r="F64" s="66">
        <v>100</v>
      </c>
      <c r="G64" s="66">
        <v>100</v>
      </c>
      <c r="J64" s="46"/>
    </row>
    <row r="65" spans="1:10" s="55" customFormat="1" ht="23.25">
      <c r="A65" s="68" t="s">
        <v>45</v>
      </c>
      <c r="B65" s="23"/>
      <c r="C65" s="65"/>
      <c r="D65" s="65"/>
      <c r="E65" s="65"/>
      <c r="F65" s="65"/>
      <c r="G65" s="65"/>
      <c r="J65" s="45"/>
    </row>
    <row r="66" spans="1:10" s="55" customFormat="1" ht="24" thickBot="1">
      <c r="A66" s="69" t="s">
        <v>46</v>
      </c>
      <c r="B66" s="35"/>
      <c r="C66" s="66">
        <v>55.67</v>
      </c>
      <c r="D66" s="66">
        <v>54.52</v>
      </c>
      <c r="E66" s="66">
        <v>55.67</v>
      </c>
      <c r="F66" s="66">
        <v>54.52</v>
      </c>
      <c r="G66" s="66">
        <v>54.62</v>
      </c>
      <c r="J66" s="47"/>
    </row>
  </sheetData>
  <sheetProtection/>
  <mergeCells count="1">
    <mergeCell ref="A1:G1"/>
  </mergeCells>
  <printOptions horizontalCentered="1" verticalCentered="1"/>
  <pageMargins left="0" right="0" top="0" bottom="0" header="0.5" footer="0.5"/>
  <pageSetup horizontalDpi="600" verticalDpi="600" orientation="portrait" paperSize="9" scale="50" r:id="rId1"/>
  <headerFooter alignWithMargins="0">
    <oddFooter>&amp;C&amp;Z&amp;F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:D61"/>
    </sheetView>
  </sheetViews>
  <sheetFormatPr defaultColWidth="9.140625" defaultRowHeight="12.75"/>
  <cols>
    <col min="1" max="1" width="4.57421875" style="0" customWidth="1"/>
    <col min="2" max="2" width="42.00390625" style="0" customWidth="1"/>
    <col min="3" max="3" width="35.00390625" style="44" bestFit="1" customWidth="1"/>
    <col min="4" max="4" width="33.00390625" style="44" bestFit="1" customWidth="1"/>
  </cols>
  <sheetData>
    <row r="1" spans="2:4" ht="14.25">
      <c r="B1" s="72"/>
      <c r="C1" s="71"/>
      <c r="D1" s="71"/>
    </row>
    <row r="2" spans="2:4" s="1" customFormat="1" ht="15">
      <c r="B2" s="86" t="s">
        <v>76</v>
      </c>
      <c r="C2" s="85"/>
      <c r="D2" s="85"/>
    </row>
    <row r="3" spans="1:4" ht="15" thickBot="1">
      <c r="A3" s="94"/>
      <c r="B3" s="72"/>
      <c r="C3" s="71"/>
      <c r="D3" s="139" t="s">
        <v>0</v>
      </c>
    </row>
    <row r="4" spans="1:4" s="1" customFormat="1" ht="15">
      <c r="A4" s="95"/>
      <c r="B4" s="87" t="s">
        <v>115</v>
      </c>
      <c r="C4" s="73" t="s">
        <v>77</v>
      </c>
      <c r="D4" s="74" t="s">
        <v>79</v>
      </c>
    </row>
    <row r="5" spans="1:4" s="1" customFormat="1" ht="15">
      <c r="A5" s="96"/>
      <c r="B5" s="88"/>
      <c r="C5" s="75" t="s">
        <v>78</v>
      </c>
      <c r="D5" s="76" t="s">
        <v>80</v>
      </c>
    </row>
    <row r="6" spans="1:4" ht="15" thickBot="1">
      <c r="A6" s="102"/>
      <c r="B6" s="122"/>
      <c r="C6" s="123"/>
      <c r="D6" s="124"/>
    </row>
    <row r="7" spans="1:4" ht="15">
      <c r="A7" s="103" t="s">
        <v>81</v>
      </c>
      <c r="B7" s="90" t="s">
        <v>82</v>
      </c>
      <c r="C7" s="79"/>
      <c r="D7" s="80"/>
    </row>
    <row r="8" spans="1:4" ht="15">
      <c r="A8" s="103"/>
      <c r="B8" s="90" t="s">
        <v>83</v>
      </c>
      <c r="C8" s="79"/>
      <c r="D8" s="80"/>
    </row>
    <row r="9" spans="1:4" ht="14.25">
      <c r="A9" s="97"/>
      <c r="B9" s="91" t="s">
        <v>84</v>
      </c>
      <c r="C9" s="81">
        <v>224</v>
      </c>
      <c r="D9" s="98">
        <v>224</v>
      </c>
    </row>
    <row r="10" spans="1:4" ht="15" thickBot="1">
      <c r="A10" s="97"/>
      <c r="B10" s="106" t="s">
        <v>57</v>
      </c>
      <c r="C10" s="104">
        <v>3405.49</v>
      </c>
      <c r="D10" s="107">
        <v>3092.32</v>
      </c>
    </row>
    <row r="11" spans="1:4" s="1" customFormat="1" ht="15.75" thickBot="1">
      <c r="A11" s="96"/>
      <c r="B11" s="125" t="s">
        <v>85</v>
      </c>
      <c r="C11" s="109">
        <f>SUM(C9:C10)</f>
        <v>3629.49</v>
      </c>
      <c r="D11" s="110">
        <f>SUM(D9:D10)</f>
        <v>3316.32</v>
      </c>
    </row>
    <row r="12" spans="1:4" ht="14.25">
      <c r="A12" s="97"/>
      <c r="B12" s="140"/>
      <c r="C12" s="141"/>
      <c r="D12" s="142"/>
    </row>
    <row r="13" spans="1:4" ht="15">
      <c r="A13" s="97"/>
      <c r="B13" s="90" t="s">
        <v>86</v>
      </c>
      <c r="C13" s="79"/>
      <c r="D13" s="100"/>
    </row>
    <row r="14" spans="1:4" ht="14.25">
      <c r="A14" s="97"/>
      <c r="B14" s="111" t="s">
        <v>87</v>
      </c>
      <c r="C14" s="79">
        <v>1452.07</v>
      </c>
      <c r="D14" s="100">
        <v>1378.9</v>
      </c>
    </row>
    <row r="15" spans="1:4" ht="14.25">
      <c r="A15" s="97"/>
      <c r="B15" s="111" t="s">
        <v>88</v>
      </c>
      <c r="C15" s="79">
        <v>234.54</v>
      </c>
      <c r="D15" s="100">
        <v>209.54</v>
      </c>
    </row>
    <row r="16" spans="1:4" ht="14.25">
      <c r="A16" s="97"/>
      <c r="B16" s="111" t="s">
        <v>89</v>
      </c>
      <c r="C16" s="79">
        <v>5.85</v>
      </c>
      <c r="D16" s="100">
        <v>5.13</v>
      </c>
    </row>
    <row r="17" spans="1:4" ht="15" thickBot="1">
      <c r="A17" s="97"/>
      <c r="B17" s="112" t="s">
        <v>116</v>
      </c>
      <c r="C17" s="77">
        <v>0</v>
      </c>
      <c r="D17" s="99">
        <v>0</v>
      </c>
    </row>
    <row r="18" spans="1:4" s="1" customFormat="1" ht="15.75" thickBot="1">
      <c r="A18" s="96"/>
      <c r="B18" s="125" t="s">
        <v>90</v>
      </c>
      <c r="C18" s="109">
        <f>SUM(C14:C17)</f>
        <v>1692.4599999999998</v>
      </c>
      <c r="D18" s="109">
        <f>SUM(D14:D17)</f>
        <v>1593.5700000000002</v>
      </c>
    </row>
    <row r="19" spans="1:4" ht="14.25">
      <c r="A19" s="97"/>
      <c r="B19" s="111"/>
      <c r="C19" s="79"/>
      <c r="D19" s="100"/>
    </row>
    <row r="20" spans="1:4" ht="15">
      <c r="A20" s="97"/>
      <c r="B20" s="93" t="s">
        <v>91</v>
      </c>
      <c r="C20" s="81"/>
      <c r="D20" s="98"/>
    </row>
    <row r="21" spans="1:4" ht="14.25">
      <c r="A21" s="97"/>
      <c r="B21" s="111" t="s">
        <v>92</v>
      </c>
      <c r="C21" s="79">
        <v>1601.03</v>
      </c>
      <c r="D21" s="100">
        <v>1640.1</v>
      </c>
    </row>
    <row r="22" spans="1:4" ht="14.25">
      <c r="A22" s="97"/>
      <c r="B22" s="111" t="s">
        <v>93</v>
      </c>
      <c r="C22" s="79">
        <v>1014.02</v>
      </c>
      <c r="D22" s="100">
        <v>793.14</v>
      </c>
    </row>
    <row r="23" spans="1:4" ht="14.25">
      <c r="A23" s="97"/>
      <c r="B23" s="111" t="s">
        <v>94</v>
      </c>
      <c r="C23" s="79">
        <v>447.37</v>
      </c>
      <c r="D23" s="100">
        <v>443.44</v>
      </c>
    </row>
    <row r="24" spans="1:4" ht="15" thickBot="1">
      <c r="A24" s="97"/>
      <c r="B24" s="112" t="s">
        <v>95</v>
      </c>
      <c r="C24" s="77">
        <v>92.85</v>
      </c>
      <c r="D24" s="99">
        <v>85.96</v>
      </c>
    </row>
    <row r="25" spans="1:4" s="1" customFormat="1" ht="15.75" thickBot="1">
      <c r="A25" s="96"/>
      <c r="B25" s="125" t="s">
        <v>96</v>
      </c>
      <c r="C25" s="109">
        <f>SUM(C21:C24)</f>
        <v>3155.27</v>
      </c>
      <c r="D25" s="109">
        <f>SUM(D21:D24)</f>
        <v>2962.64</v>
      </c>
    </row>
    <row r="26" spans="1:4" s="1" customFormat="1" ht="15.75" thickBot="1">
      <c r="A26" s="96"/>
      <c r="B26" s="125" t="s">
        <v>97</v>
      </c>
      <c r="C26" s="109">
        <f>+C11+C18+C25</f>
        <v>8477.22</v>
      </c>
      <c r="D26" s="109">
        <f>+D11+D18+D25</f>
        <v>7872.530000000001</v>
      </c>
    </row>
    <row r="27" spans="1:4" s="1" customFormat="1" ht="15">
      <c r="A27" s="108"/>
      <c r="B27" s="126"/>
      <c r="C27" s="113"/>
      <c r="D27" s="114"/>
    </row>
    <row r="28" spans="1:4" s="1" customFormat="1" ht="15">
      <c r="A28" s="115" t="s">
        <v>98</v>
      </c>
      <c r="B28" s="90" t="s">
        <v>99</v>
      </c>
      <c r="C28" s="82"/>
      <c r="D28" s="101"/>
    </row>
    <row r="29" spans="1:4" s="1" customFormat="1" ht="15">
      <c r="A29" s="96"/>
      <c r="B29" s="93" t="s">
        <v>100</v>
      </c>
      <c r="C29" s="116"/>
      <c r="D29" s="117"/>
    </row>
    <row r="30" spans="1:4" ht="14.25">
      <c r="A30" s="97"/>
      <c r="B30" s="91" t="s">
        <v>101</v>
      </c>
      <c r="C30" s="81">
        <v>2212.74</v>
      </c>
      <c r="D30" s="98">
        <v>2183.98</v>
      </c>
    </row>
    <row r="31" spans="1:4" ht="14.25">
      <c r="A31" s="97"/>
      <c r="B31" s="89" t="s">
        <v>102</v>
      </c>
      <c r="C31" s="79">
        <v>326.5</v>
      </c>
      <c r="D31" s="100">
        <v>299.86</v>
      </c>
    </row>
    <row r="32" spans="1:4" ht="14.25">
      <c r="A32" s="97"/>
      <c r="B32" s="91" t="s">
        <v>103</v>
      </c>
      <c r="C32" s="81">
        <v>81.48</v>
      </c>
      <c r="D32" s="98">
        <v>90.7</v>
      </c>
    </row>
    <row r="33" spans="1:4" ht="15" thickBot="1">
      <c r="A33" s="97"/>
      <c r="B33" s="92" t="s">
        <v>104</v>
      </c>
      <c r="C33" s="77">
        <v>26.54</v>
      </c>
      <c r="D33" s="99">
        <v>24.69</v>
      </c>
    </row>
    <row r="34" spans="1:4" s="1" customFormat="1" ht="15.75" thickBot="1">
      <c r="A34" s="96"/>
      <c r="B34" s="125" t="s">
        <v>105</v>
      </c>
      <c r="C34" s="109">
        <f>SUM(C30:C33)</f>
        <v>2647.2599999999998</v>
      </c>
      <c r="D34" s="109">
        <f>SUM(D30:D33)</f>
        <v>2599.23</v>
      </c>
    </row>
    <row r="35" spans="1:4" ht="14.25">
      <c r="A35" s="97"/>
      <c r="B35" s="140"/>
      <c r="C35" s="141"/>
      <c r="D35" s="142"/>
    </row>
    <row r="36" spans="1:4" ht="15">
      <c r="A36" s="97"/>
      <c r="B36" s="143" t="s">
        <v>106</v>
      </c>
      <c r="C36" s="79"/>
      <c r="D36" s="100"/>
    </row>
    <row r="37" spans="1:4" ht="14.25">
      <c r="A37" s="97"/>
      <c r="B37" s="111" t="s">
        <v>107</v>
      </c>
      <c r="C37" s="79">
        <v>0</v>
      </c>
      <c r="D37" s="100">
        <v>0</v>
      </c>
    </row>
    <row r="38" spans="1:4" ht="14.25">
      <c r="A38" s="97"/>
      <c r="B38" s="111" t="s">
        <v>108</v>
      </c>
      <c r="C38" s="79">
        <v>2507.4</v>
      </c>
      <c r="D38" s="100">
        <v>2190.03</v>
      </c>
    </row>
    <row r="39" spans="1:4" ht="14.25">
      <c r="A39" s="97"/>
      <c r="B39" s="111" t="s">
        <v>109</v>
      </c>
      <c r="C39" s="79">
        <v>2513.15</v>
      </c>
      <c r="D39" s="100">
        <v>2327.48</v>
      </c>
    </row>
    <row r="40" spans="1:4" ht="14.25">
      <c r="A40" s="97"/>
      <c r="B40" s="121" t="s">
        <v>110</v>
      </c>
      <c r="C40" s="81">
        <v>633.18</v>
      </c>
      <c r="D40" s="98">
        <v>575</v>
      </c>
    </row>
    <row r="41" spans="1:4" ht="14.25">
      <c r="A41" s="97"/>
      <c r="B41" s="120" t="s">
        <v>111</v>
      </c>
      <c r="C41" s="79">
        <v>156.56</v>
      </c>
      <c r="D41" s="100">
        <v>167.57</v>
      </c>
    </row>
    <row r="42" spans="1:4" ht="14.25">
      <c r="A42" s="97"/>
      <c r="B42" s="120" t="s">
        <v>117</v>
      </c>
      <c r="C42" s="79">
        <v>19.67</v>
      </c>
      <c r="D42" s="100">
        <v>13.22</v>
      </c>
    </row>
    <row r="43" spans="1:4" s="1" customFormat="1" ht="15.75" thickBot="1">
      <c r="A43" s="96"/>
      <c r="B43" s="127" t="s">
        <v>112</v>
      </c>
      <c r="C43" s="118">
        <f>SUM(C37:C42)</f>
        <v>5829.960000000001</v>
      </c>
      <c r="D43" s="119">
        <f>SUM(D37:D42)</f>
        <v>5273.3</v>
      </c>
    </row>
    <row r="44" spans="1:4" s="1" customFormat="1" ht="15.75" thickBot="1">
      <c r="A44" s="96"/>
      <c r="B44" s="125" t="s">
        <v>113</v>
      </c>
      <c r="C44" s="109">
        <f>+C43+C34</f>
        <v>8477.220000000001</v>
      </c>
      <c r="D44" s="110">
        <f>+D43+D34</f>
        <v>7872.530000000001</v>
      </c>
    </row>
    <row r="45" spans="1:4" ht="14.25">
      <c r="A45" s="105"/>
      <c r="B45" s="128"/>
      <c r="C45" s="129"/>
      <c r="D45" s="78"/>
    </row>
    <row r="46" spans="1:4" ht="14.25">
      <c r="A46" s="105"/>
      <c r="B46" s="128" t="s">
        <v>74</v>
      </c>
      <c r="C46" s="129"/>
      <c r="D46" s="78"/>
    </row>
    <row r="47" spans="1:4" ht="14.25">
      <c r="A47" s="105"/>
      <c r="B47" s="128"/>
      <c r="C47" s="129"/>
      <c r="D47" s="78"/>
    </row>
    <row r="48" spans="1:5" s="42" customFormat="1" ht="16.5">
      <c r="A48" s="130"/>
      <c r="B48" s="83" t="s">
        <v>121</v>
      </c>
      <c r="C48" s="131"/>
      <c r="D48" s="132"/>
      <c r="E48" s="41"/>
    </row>
    <row r="49" spans="1:5" s="42" customFormat="1" ht="16.5">
      <c r="A49" s="130"/>
      <c r="B49" s="83" t="s">
        <v>75</v>
      </c>
      <c r="C49" s="131"/>
      <c r="D49" s="132"/>
      <c r="E49" s="41"/>
    </row>
    <row r="50" spans="1:5" s="42" customFormat="1" ht="16.5">
      <c r="A50" s="130"/>
      <c r="B50" s="83" t="s">
        <v>118</v>
      </c>
      <c r="C50" s="131"/>
      <c r="D50" s="132"/>
      <c r="E50" s="41"/>
    </row>
    <row r="51" spans="1:5" s="42" customFormat="1" ht="16.5">
      <c r="A51" s="130"/>
      <c r="B51" s="83" t="s">
        <v>58</v>
      </c>
      <c r="C51" s="131"/>
      <c r="D51" s="132"/>
      <c r="E51" s="41"/>
    </row>
    <row r="52" spans="1:5" s="42" customFormat="1" ht="16.5">
      <c r="A52" s="130"/>
      <c r="B52" s="83" t="s">
        <v>119</v>
      </c>
      <c r="C52" s="131"/>
      <c r="D52" s="132"/>
      <c r="E52" s="41"/>
    </row>
    <row r="53" spans="1:5" s="42" customFormat="1" ht="16.5">
      <c r="A53" s="130"/>
      <c r="B53" s="83" t="s">
        <v>120</v>
      </c>
      <c r="C53" s="84"/>
      <c r="D53" s="133"/>
      <c r="E53" s="41"/>
    </row>
    <row r="54" spans="1:5" s="42" customFormat="1" ht="16.5">
      <c r="A54" s="130"/>
      <c r="B54" s="83"/>
      <c r="C54" s="84"/>
      <c r="D54" s="133"/>
      <c r="E54" s="41"/>
    </row>
    <row r="55" spans="1:5" s="42" customFormat="1" ht="16.5">
      <c r="A55" s="130"/>
      <c r="B55" s="83" t="s">
        <v>25</v>
      </c>
      <c r="C55" s="131"/>
      <c r="D55" s="133" t="s">
        <v>26</v>
      </c>
      <c r="E55" s="43"/>
    </row>
    <row r="56" spans="1:5" s="42" customFormat="1" ht="16.5">
      <c r="A56" s="130"/>
      <c r="B56" s="83"/>
      <c r="C56" s="131"/>
      <c r="D56" s="134" t="s">
        <v>23</v>
      </c>
      <c r="E56" s="43"/>
    </row>
    <row r="57" spans="1:5" s="42" customFormat="1" ht="16.5">
      <c r="A57" s="130"/>
      <c r="B57" s="83"/>
      <c r="C57" s="131"/>
      <c r="D57" s="133"/>
      <c r="E57" s="43"/>
    </row>
    <row r="58" spans="1:5" s="42" customFormat="1" ht="16.5">
      <c r="A58" s="130"/>
      <c r="B58" s="83"/>
      <c r="C58" s="131"/>
      <c r="D58" s="133" t="s">
        <v>27</v>
      </c>
      <c r="E58" s="43"/>
    </row>
    <row r="59" spans="1:5" s="42" customFormat="1" ht="16.5">
      <c r="A59" s="130"/>
      <c r="B59" s="83" t="s">
        <v>28</v>
      </c>
      <c r="C59" s="131"/>
      <c r="D59" s="133" t="s">
        <v>29</v>
      </c>
      <c r="E59" s="43"/>
    </row>
    <row r="60" spans="1:5" s="42" customFormat="1" ht="16.5">
      <c r="A60" s="130"/>
      <c r="B60" s="83" t="s">
        <v>114</v>
      </c>
      <c r="C60" s="131"/>
      <c r="D60" s="133" t="s">
        <v>30</v>
      </c>
      <c r="E60" s="43"/>
    </row>
    <row r="61" spans="1:4" ht="13.5" thickBot="1">
      <c r="A61" s="135"/>
      <c r="B61" s="136"/>
      <c r="C61" s="137"/>
      <c r="D61" s="138"/>
    </row>
  </sheetData>
  <sheetProtection/>
  <printOptions/>
  <pageMargins left="0.5" right="0.5" top="0.75" bottom="0.7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2013-11-13T11:48:20Z</cp:lastPrinted>
  <dcterms:created xsi:type="dcterms:W3CDTF">2009-01-23T10:10:41Z</dcterms:created>
  <dcterms:modified xsi:type="dcterms:W3CDTF">2014-05-29T11:04:45Z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