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0" windowWidth="14835" windowHeight="9210" activeTab="0"/>
  </bookViews>
  <sheets>
    <sheet name="New Format" sheetId="1" r:id="rId1"/>
  </sheets>
  <definedNames>
    <definedName name="_xlnm.Print_Titles" localSheetId="0">'New Format'!$1:$8</definedName>
  </definedNames>
  <calcPr fullCalcOnLoad="1"/>
</workbook>
</file>

<file path=xl/sharedStrings.xml><?xml version="1.0" encoding="utf-8"?>
<sst xmlns="http://schemas.openxmlformats.org/spreadsheetml/2006/main" count="100" uniqueCount="78">
  <si>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</si>
  <si>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</si>
  <si>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</si>
  <si>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</si>
  <si>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</si>
  <si>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</si>
  <si>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</si>
  <si>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</si>
  <si>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</si>
  <si>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</si>
  <si>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</si>
  <si>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</si>
  <si>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</si>
  <si>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</si>
  <si>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</si>
  <si>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</si>
  <si>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</si>
  <si>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</si>
  <si>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</si>
  <si>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Number of shares</t>
  </si>
  <si>
    <t>Category 
code</t>
  </si>
  <si>
    <t>Number of shares held in dematerialized form</t>
  </si>
  <si>
    <t>Number of 
Shareholders</t>
  </si>
  <si>
    <t>Category of 
Shareholder</t>
  </si>
  <si>
    <t xml:space="preserve">Shares pledged or 
otherwise encumbered </t>
  </si>
  <si>
    <t>As a
% of Total No. of Shares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</si>
  <si>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</si>
  <si>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</si>
  <si>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</si>
  <si>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</si>
  <si>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</si>
  <si>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</si>
  <si>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</si>
  <si>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 xml:space="preserve">                Statement Showing Shareholding Pattern - Table (I)(a)</t>
  </si>
  <si>
    <t>Simmonds Marshall Ltd.</t>
  </si>
  <si>
    <t>Scrip Code : 507998</t>
  </si>
  <si>
    <t>Quarter Ended : 30-09-2012</t>
  </si>
  <si>
    <t>a</t>
  </si>
  <si>
    <t>Individual 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</si>
  <si>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</si>
  <si>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</si>
  <si>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</si>
  <si>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</si>
  <si>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</si>
  <si>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</si>
  <si>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</si>
  <si>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</si>
  <si>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>e-1</t>
  </si>
  <si>
    <t>e-2</t>
  </si>
  <si>
    <t xml:space="preserve"> Indv NRI/For Ind  </t>
  </si>
  <si>
    <t xml:space="preserve"> Bodies Corporate  </t>
  </si>
  <si>
    <t xml:space="preserve"> Institutions      </t>
  </si>
  <si>
    <t xml:space="preserve"> Qualified For.Inv.</t>
  </si>
  <si>
    <t xml:space="preserve"> Any Other Specify </t>
  </si>
  <si>
    <t xml:space="preserve">                  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</si>
  <si>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</si>
  <si>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</si>
  <si>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</si>
  <si>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</si>
  <si>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</si>
  <si>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</si>
  <si>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</si>
  <si>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</si>
  <si>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</si>
  <si>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</si>
  <si>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>i</t>
  </si>
  <si>
    <t xml:space="preserve"> Any Other -Specify</t>
  </si>
  <si>
    <t>i-1</t>
  </si>
  <si>
    <t>i-2</t>
  </si>
  <si>
    <t>Individuals</t>
  </si>
  <si>
    <t>i) upto Rs 1-Lac</t>
  </si>
  <si>
    <t>ii) above Rs1-Lac</t>
  </si>
  <si>
    <t>Qualified For.Inv.</t>
  </si>
  <si>
    <t>Any Other -Clr-Mem</t>
  </si>
  <si>
    <t>d-1</t>
  </si>
  <si>
    <t>d-2</t>
  </si>
  <si>
    <t>-OCB</t>
  </si>
  <si>
    <t>-NRI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</si>
</sst>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0" fontId="22" fillId="0" borderId="11" xfId="0" applyFont="1" applyFill="1" applyBorder="1" applyAlignment="1" applyProtection="1">
      <alignment horizontal="center" vertical="top" wrapText="1"/>
      <protection hidden="1"/>
    </xf>
    <xf numFmtId="0" fontId="22" fillId="0" borderId="11" xfId="0" applyFont="1" applyFill="1" applyBorder="1" applyAlignment="1" applyProtection="1">
      <alignment vertical="top" wrapText="1"/>
      <protection hidden="1"/>
    </xf>
    <xf numFmtId="0" fontId="24" fillId="0" borderId="11" xfId="0" applyFont="1" applyFill="1" applyBorder="1" applyAlignment="1" applyProtection="1">
      <alignment horizontal="right"/>
      <protection hidden="1"/>
    </xf>
    <xf numFmtId="172" fontId="24" fillId="0" borderId="11" xfId="0" applyNumberFormat="1" applyFont="1" applyFill="1" applyBorder="1" applyAlignment="1" applyProtection="1">
      <alignment horizontal="right"/>
      <protection hidden="1"/>
    </xf>
    <xf numFmtId="1" fontId="18" fillId="0" borderId="11" xfId="0" applyNumberFormat="1" applyFont="1" applyFill="1" applyBorder="1" applyAlignment="1" applyProtection="1">
      <alignment horizontal="right"/>
      <protection hidden="1"/>
    </xf>
    <xf numFmtId="172" fontId="18" fillId="0" borderId="11" xfId="0" applyNumberFormat="1" applyFont="1" applyFill="1" applyBorder="1" applyAlignment="1" applyProtection="1">
      <alignment horizontal="right"/>
      <protection hidden="1"/>
    </xf>
    <xf numFmtId="2" fontId="28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2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28" fillId="0" borderId="15" xfId="0" applyFont="1" applyFill="1" applyBorder="1" applyAlignment="1" applyProtection="1">
      <alignment horizontal="center" vertical="top" wrapText="1"/>
      <protection hidden="1"/>
    </xf>
    <xf numFmtId="0" fontId="28" fillId="0" borderId="12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Fill="1" applyBorder="1" applyAlignment="1" applyProtection="1">
      <alignment horizontal="center" vertical="top" wrapText="1"/>
      <protection hidden="1"/>
    </xf>
    <xf numFmtId="0" fontId="28" fillId="0" borderId="17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2</xdr:row>
      <xdr:rowOff>180975</xdr:rowOff>
    </xdr:from>
    <xdr:to>
      <xdr:col>9</xdr:col>
      <xdr:colOff>752475</xdr:colOff>
      <xdr:row>5</xdr:row>
      <xdr:rowOff>9525</xdr:rowOff>
    </xdr:to>
    <xdr:pic>
      <xdr:nvPicPr>
        <xdr:cNvPr id="1" name="Picture 1" descr="507998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639175" y="628650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showGridLines="0" tabSelected="1" zoomScale="75" zoomScaleNormal="75" zoomScalePageLayoutView="0" workbookViewId="0" topLeftCell="A1">
      <selection activeCell="I63" sqref="I63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33</v>
      </c>
      <c r="C2" s="7"/>
      <c r="D2" s="7"/>
      <c r="E2" s="7"/>
      <c r="F2" s="40" t="s">
        <v>34</v>
      </c>
      <c r="G2" s="40"/>
      <c r="H2" s="40"/>
      <c r="I2" s="40"/>
      <c r="J2" s="40"/>
    </row>
    <row r="3" spans="2:10" ht="20.25">
      <c r="B3" s="41"/>
      <c r="C3" s="41"/>
      <c r="D3" s="41"/>
      <c r="E3" s="41"/>
      <c r="F3" s="41"/>
      <c r="G3" s="41"/>
      <c r="H3" s="41"/>
      <c r="I3" s="41"/>
      <c r="J3" s="41"/>
    </row>
    <row r="4" spans="2:10" ht="18.75">
      <c r="B4" s="1"/>
      <c r="C4" s="7" t="s">
        <v>35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36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45" t="s">
        <v>20</v>
      </c>
      <c r="C7" s="42" t="s">
        <v>23</v>
      </c>
      <c r="D7" s="42" t="s">
        <v>22</v>
      </c>
      <c r="E7" s="42" t="s">
        <v>16</v>
      </c>
      <c r="F7" s="42" t="s">
        <v>21</v>
      </c>
      <c r="G7" s="42" t="s">
        <v>0</v>
      </c>
      <c r="H7" s="42"/>
      <c r="I7" s="42" t="s">
        <v>24</v>
      </c>
      <c r="J7" s="43"/>
    </row>
    <row r="8" spans="2:10" ht="66" customHeight="1" thickBot="1">
      <c r="B8" s="46"/>
      <c r="C8" s="44"/>
      <c r="D8" s="44"/>
      <c r="E8" s="44"/>
      <c r="F8" s="44"/>
      <c r="G8" s="37" t="s">
        <v>27</v>
      </c>
      <c r="H8" s="37" t="s">
        <v>1</v>
      </c>
      <c r="I8" s="38" t="s">
        <v>19</v>
      </c>
      <c r="J8" s="39" t="s">
        <v>25</v>
      </c>
    </row>
    <row r="9" spans="2:10" ht="30.75">
      <c r="B9" s="31" t="s">
        <v>2</v>
      </c>
      <c r="C9" s="32" t="s">
        <v>26</v>
      </c>
      <c r="D9" s="33"/>
      <c r="E9" s="33" t="s">
        <v>14</v>
      </c>
      <c r="F9" s="33"/>
      <c r="G9" s="34"/>
      <c r="H9" s="34"/>
      <c r="I9" s="35"/>
      <c r="J9" s="36"/>
    </row>
    <row r="10" spans="2:10" ht="15">
      <c r="B10" s="22">
        <v>1</v>
      </c>
      <c r="C10" s="23" t="s">
        <v>3</v>
      </c>
      <c r="D10" s="12"/>
      <c r="E10" s="12"/>
      <c r="F10" s="12"/>
      <c r="G10" s="26"/>
      <c r="H10" s="26"/>
      <c r="I10" s="13"/>
      <c r="J10" s="29"/>
    </row>
    <row r="11" spans="2:10" ht="15">
      <c r="B11" s="24" t="s">
        <v>37</v>
      </c>
      <c r="C11" s="25" t="s">
        <v>38</v>
      </c>
      <c r="D11" s="12">
        <v>9</v>
      </c>
      <c r="E11" s="12">
        <v>5905515</v>
      </c>
      <c r="F11" s="12">
        <v>5905515</v>
      </c>
      <c r="G11" s="26">
        <f>(E11*100)/E71</f>
        <v>52.7278125</v>
      </c>
      <c r="H11" s="26">
        <f>(E11*100)/E77</f>
        <v>52.7278125</v>
      </c>
      <c r="I11" s="13">
        <v>0</v>
      </c>
      <c r="J11" s="29">
        <f aca="true" t="shared" si="0" ref="J11:J17">IF(E11&gt;0,I11*100/E11,0)</f>
        <v>0</v>
      </c>
    </row>
    <row r="12" spans="2:10" ht="15">
      <c r="B12" s="24" t="s">
        <v>39</v>
      </c>
      <c r="C12" s="25" t="s">
        <v>40</v>
      </c>
      <c r="D12" s="12">
        <v>0</v>
      </c>
      <c r="E12" s="12">
        <v>0</v>
      </c>
      <c r="F12" s="12">
        <v>0</v>
      </c>
      <c r="G12" s="26">
        <f>(E12*100)/E71</f>
        <v>0</v>
      </c>
      <c r="H12" s="26">
        <f>(E12*100)/E77</f>
        <v>0</v>
      </c>
      <c r="I12" s="13">
        <v>0</v>
      </c>
      <c r="J12" s="29">
        <f t="shared" si="0"/>
        <v>0</v>
      </c>
    </row>
    <row r="13" spans="2:10" ht="15">
      <c r="B13" s="24" t="s">
        <v>41</v>
      </c>
      <c r="C13" s="25" t="s">
        <v>42</v>
      </c>
      <c r="D13" s="12">
        <v>2</v>
      </c>
      <c r="E13" s="12">
        <v>200800</v>
      </c>
      <c r="F13" s="12">
        <v>200800</v>
      </c>
      <c r="G13" s="26">
        <f>(E13*100)/E71</f>
        <v>1.792857142857143</v>
      </c>
      <c r="H13" s="26">
        <f>(E13*100)/E77</f>
        <v>1.792857142857143</v>
      </c>
      <c r="I13" s="13">
        <v>0</v>
      </c>
      <c r="J13" s="29">
        <f t="shared" si="0"/>
        <v>0</v>
      </c>
    </row>
    <row r="14" spans="2:10" ht="15">
      <c r="B14" s="24" t="s">
        <v>43</v>
      </c>
      <c r="C14" s="25" t="s">
        <v>44</v>
      </c>
      <c r="D14" s="12">
        <v>0</v>
      </c>
      <c r="E14" s="12">
        <v>0</v>
      </c>
      <c r="F14" s="12">
        <v>0</v>
      </c>
      <c r="G14" s="26">
        <f>(E14*100)/E71</f>
        <v>0</v>
      </c>
      <c r="H14" s="26">
        <f>(E14*100)/E77</f>
        <v>0</v>
      </c>
      <c r="I14" s="13">
        <v>0</v>
      </c>
      <c r="J14" s="29">
        <f t="shared" si="0"/>
        <v>0</v>
      </c>
    </row>
    <row r="15" spans="2:10" ht="15">
      <c r="B15" s="24" t="s">
        <v>45</v>
      </c>
      <c r="C15" s="25" t="s">
        <v>46</v>
      </c>
      <c r="D15" s="12">
        <v>0</v>
      </c>
      <c r="E15" s="12">
        <v>0</v>
      </c>
      <c r="F15" s="12">
        <v>0</v>
      </c>
      <c r="G15" s="26">
        <f>(E15*100)/E71</f>
        <v>0</v>
      </c>
      <c r="H15" s="26">
        <f>(E15*100)/E77</f>
        <v>0</v>
      </c>
      <c r="I15" s="13">
        <v>0</v>
      </c>
      <c r="J15" s="29">
        <f t="shared" si="0"/>
        <v>0</v>
      </c>
    </row>
    <row r="16" spans="2:10" ht="15">
      <c r="B16" s="24" t="s">
        <v>47</v>
      </c>
      <c r="C16" s="25"/>
      <c r="D16" s="12">
        <v>0</v>
      </c>
      <c r="E16" s="12">
        <v>0</v>
      </c>
      <c r="F16" s="12">
        <v>0</v>
      </c>
      <c r="G16" s="26">
        <f>(E16*100)/E71</f>
        <v>0</v>
      </c>
      <c r="H16" s="26">
        <f>(E16*100)/E77</f>
        <v>0</v>
      </c>
      <c r="I16" s="13">
        <v>0</v>
      </c>
      <c r="J16" s="29">
        <f t="shared" si="0"/>
        <v>0</v>
      </c>
    </row>
    <row r="17" spans="2:10" ht="15">
      <c r="B17" s="24" t="s">
        <v>48</v>
      </c>
      <c r="C17" s="25"/>
      <c r="D17" s="12">
        <v>0</v>
      </c>
      <c r="E17" s="12">
        <v>0</v>
      </c>
      <c r="F17" s="12">
        <v>0</v>
      </c>
      <c r="G17" s="26">
        <f>(E17*100)/E71</f>
        <v>0</v>
      </c>
      <c r="H17" s="26">
        <f>(E17*100)/E77</f>
        <v>0</v>
      </c>
      <c r="I17" s="13">
        <v>0</v>
      </c>
      <c r="J17" s="29">
        <f t="shared" si="0"/>
        <v>0</v>
      </c>
    </row>
    <row r="18" spans="2:10" ht="15">
      <c r="B18" s="24"/>
      <c r="C18" s="25"/>
      <c r="D18" s="12"/>
      <c r="E18" s="12"/>
      <c r="F18" s="12"/>
      <c r="G18" s="26"/>
      <c r="H18" s="26"/>
      <c r="I18" s="13"/>
      <c r="J18" s="29"/>
    </row>
    <row r="19" spans="2:10" ht="15">
      <c r="B19" s="24"/>
      <c r="C19" s="25"/>
      <c r="D19" s="12"/>
      <c r="E19" s="12"/>
      <c r="F19" s="12"/>
      <c r="G19" s="26"/>
      <c r="H19" s="26"/>
      <c r="I19" s="13"/>
      <c r="J19" s="29"/>
    </row>
    <row r="20" spans="2:10" ht="14.25">
      <c r="B20" s="22"/>
      <c r="C20" s="23" t="s">
        <v>17</v>
      </c>
      <c r="D20" s="15">
        <f aca="true" t="shared" si="1" ref="D20:I20">SUM(D11:D19)</f>
        <v>11</v>
      </c>
      <c r="E20" s="15">
        <f t="shared" si="1"/>
        <v>6106315</v>
      </c>
      <c r="F20" s="15">
        <f t="shared" si="1"/>
        <v>6106315</v>
      </c>
      <c r="G20" s="27">
        <f t="shared" si="1"/>
        <v>54.52066964285714</v>
      </c>
      <c r="H20" s="27">
        <f t="shared" si="1"/>
        <v>54.52066964285714</v>
      </c>
      <c r="I20" s="13">
        <f t="shared" si="1"/>
        <v>0</v>
      </c>
      <c r="J20" s="29">
        <f>IF(E20&gt;0,I20*100/E20,0)</f>
        <v>0</v>
      </c>
    </row>
    <row r="21" spans="2:10" ht="15">
      <c r="B21" s="22"/>
      <c r="C21" s="25"/>
      <c r="D21" s="12"/>
      <c r="E21" s="12"/>
      <c r="F21" s="12"/>
      <c r="G21" s="26"/>
      <c r="H21" s="26"/>
      <c r="I21" s="13"/>
      <c r="J21" s="29"/>
    </row>
    <row r="22" spans="2:10" ht="15">
      <c r="B22" s="22">
        <v>2</v>
      </c>
      <c r="C22" s="23" t="s">
        <v>4</v>
      </c>
      <c r="D22" s="12"/>
      <c r="E22" s="12"/>
      <c r="F22" s="12"/>
      <c r="G22" s="26"/>
      <c r="H22" s="26"/>
      <c r="I22" s="13"/>
      <c r="J22" s="29"/>
    </row>
    <row r="23" spans="2:10" ht="15">
      <c r="B23" s="22" t="s">
        <v>37</v>
      </c>
      <c r="C23" s="23" t="s">
        <v>49</v>
      </c>
      <c r="D23" s="12">
        <v>0</v>
      </c>
      <c r="E23" s="12">
        <v>0</v>
      </c>
      <c r="F23" s="12">
        <v>0</v>
      </c>
      <c r="G23" s="26">
        <f>(E23*100)/E71</f>
        <v>0</v>
      </c>
      <c r="H23" s="26">
        <f>(E23*100)/E77</f>
        <v>0</v>
      </c>
      <c r="I23" s="13">
        <v>0</v>
      </c>
      <c r="J23" s="29">
        <f aca="true" t="shared" si="2" ref="J23:J29">IF(E23&gt;0,I23*100/E23,0)</f>
        <v>0</v>
      </c>
    </row>
    <row r="24" spans="2:10" ht="15">
      <c r="B24" s="22" t="s">
        <v>39</v>
      </c>
      <c r="C24" s="23" t="s">
        <v>50</v>
      </c>
      <c r="D24" s="12">
        <v>0</v>
      </c>
      <c r="E24" s="12">
        <v>0</v>
      </c>
      <c r="F24" s="12">
        <v>0</v>
      </c>
      <c r="G24" s="26">
        <f>(E24*100)/E71</f>
        <v>0</v>
      </c>
      <c r="H24" s="26">
        <f>(E24*100)/E77</f>
        <v>0</v>
      </c>
      <c r="I24" s="13">
        <v>0</v>
      </c>
      <c r="J24" s="29">
        <f t="shared" si="2"/>
        <v>0</v>
      </c>
    </row>
    <row r="25" spans="2:10" ht="15">
      <c r="B25" s="22" t="s">
        <v>41</v>
      </c>
      <c r="C25" s="23" t="s">
        <v>51</v>
      </c>
      <c r="D25" s="12">
        <v>0</v>
      </c>
      <c r="E25" s="12">
        <v>0</v>
      </c>
      <c r="F25" s="12">
        <v>0</v>
      </c>
      <c r="G25" s="26">
        <f>(E25*100)/E71</f>
        <v>0</v>
      </c>
      <c r="H25" s="26">
        <f>(E25*100)/E77</f>
        <v>0</v>
      </c>
      <c r="I25" s="13">
        <v>0</v>
      </c>
      <c r="J25" s="29">
        <f t="shared" si="2"/>
        <v>0</v>
      </c>
    </row>
    <row r="26" spans="2:10" ht="15">
      <c r="B26" s="22" t="s">
        <v>43</v>
      </c>
      <c r="C26" s="23" t="s">
        <v>52</v>
      </c>
      <c r="D26" s="12">
        <v>0</v>
      </c>
      <c r="E26" s="12">
        <v>0</v>
      </c>
      <c r="F26" s="12">
        <v>0</v>
      </c>
      <c r="G26" s="26">
        <f>(E26*100)/E71</f>
        <v>0</v>
      </c>
      <c r="H26" s="26">
        <f>(E26*100)/E77</f>
        <v>0</v>
      </c>
      <c r="I26" s="13">
        <v>0</v>
      </c>
      <c r="J26" s="29">
        <f t="shared" si="2"/>
        <v>0</v>
      </c>
    </row>
    <row r="27" spans="2:10" ht="15">
      <c r="B27" s="22" t="s">
        <v>45</v>
      </c>
      <c r="C27" s="23" t="s">
        <v>53</v>
      </c>
      <c r="D27" s="12">
        <v>0</v>
      </c>
      <c r="E27" s="12">
        <v>0</v>
      </c>
      <c r="F27" s="12">
        <v>0</v>
      </c>
      <c r="G27" s="26">
        <f>(E27*100)/E71</f>
        <v>0</v>
      </c>
      <c r="H27" s="26">
        <f>(E27*100)/E77</f>
        <v>0</v>
      </c>
      <c r="I27" s="13">
        <v>0</v>
      </c>
      <c r="J27" s="29">
        <f t="shared" si="2"/>
        <v>0</v>
      </c>
    </row>
    <row r="28" spans="2:10" ht="15">
      <c r="B28" s="22" t="s">
        <v>47</v>
      </c>
      <c r="C28" s="23" t="s">
        <v>54</v>
      </c>
      <c r="D28" s="12">
        <v>0</v>
      </c>
      <c r="E28" s="12">
        <v>0</v>
      </c>
      <c r="F28" s="12">
        <v>0</v>
      </c>
      <c r="G28" s="26">
        <f>(E28*100)/E71</f>
        <v>0</v>
      </c>
      <c r="H28" s="26">
        <f>(E28*100)/E77</f>
        <v>0</v>
      </c>
      <c r="I28" s="13">
        <v>0</v>
      </c>
      <c r="J28" s="29">
        <f t="shared" si="2"/>
        <v>0</v>
      </c>
    </row>
    <row r="29" spans="2:10" ht="15">
      <c r="B29" s="22" t="s">
        <v>48</v>
      </c>
      <c r="C29" s="23" t="s">
        <v>54</v>
      </c>
      <c r="D29" s="12">
        <v>0</v>
      </c>
      <c r="E29" s="12">
        <v>0</v>
      </c>
      <c r="F29" s="12">
        <v>0</v>
      </c>
      <c r="G29" s="26">
        <f>(E29*100)/E71</f>
        <v>0</v>
      </c>
      <c r="H29" s="26">
        <f>(E29*100)/E77</f>
        <v>0</v>
      </c>
      <c r="I29" s="13">
        <v>0</v>
      </c>
      <c r="J29" s="29">
        <f t="shared" si="2"/>
        <v>0</v>
      </c>
    </row>
    <row r="30" spans="2:10" ht="15">
      <c r="B30" s="24"/>
      <c r="C30" s="25"/>
      <c r="D30" s="12"/>
      <c r="E30" s="12"/>
      <c r="F30" s="12"/>
      <c r="G30" s="26"/>
      <c r="H30" s="26"/>
      <c r="I30" s="13"/>
      <c r="J30" s="29"/>
    </row>
    <row r="31" spans="2:10" ht="15">
      <c r="B31" s="24"/>
      <c r="C31" s="25"/>
      <c r="D31" s="12"/>
      <c r="E31" s="12"/>
      <c r="F31" s="12"/>
      <c r="G31" s="26"/>
      <c r="H31" s="26"/>
      <c r="I31" s="13"/>
      <c r="J31" s="29"/>
    </row>
    <row r="32" spans="2:10" ht="14.25">
      <c r="B32" s="22"/>
      <c r="C32" s="23" t="s">
        <v>18</v>
      </c>
      <c r="D32" s="15">
        <f aca="true" t="shared" si="3" ref="D32:I32">SUM(D23:D31)</f>
        <v>0</v>
      </c>
      <c r="E32" s="15">
        <f t="shared" si="3"/>
        <v>0</v>
      </c>
      <c r="F32" s="15">
        <f t="shared" si="3"/>
        <v>0</v>
      </c>
      <c r="G32" s="27">
        <f t="shared" si="3"/>
        <v>0</v>
      </c>
      <c r="H32" s="27">
        <f t="shared" si="3"/>
        <v>0</v>
      </c>
      <c r="I32" s="13">
        <f t="shared" si="3"/>
        <v>0</v>
      </c>
      <c r="J32" s="29">
        <f>IF(E32&gt;0,I32*100/E32,0)</f>
        <v>0</v>
      </c>
    </row>
    <row r="33" spans="2:10" ht="15">
      <c r="B33" s="22"/>
      <c r="C33" s="23"/>
      <c r="D33" s="12"/>
      <c r="E33" s="12"/>
      <c r="F33" s="12"/>
      <c r="G33" s="26"/>
      <c r="H33" s="26"/>
      <c r="I33" s="13"/>
      <c r="J33" s="29"/>
    </row>
    <row r="34" spans="2:10" ht="42" customHeight="1">
      <c r="B34" s="14"/>
      <c r="C34" s="23" t="s">
        <v>31</v>
      </c>
      <c r="D34" s="15">
        <f>D20+D32</f>
        <v>11</v>
      </c>
      <c r="E34" s="15">
        <f>E20+E32</f>
        <v>6106315</v>
      </c>
      <c r="F34" s="15">
        <f>F20+F32</f>
        <v>6106315</v>
      </c>
      <c r="G34" s="27">
        <f>(E34*100)/E71</f>
        <v>54.52066964285714</v>
      </c>
      <c r="H34" s="27">
        <f>(E34*100)/E77</f>
        <v>54.52066964285714</v>
      </c>
      <c r="I34" s="13">
        <f>I20+I32</f>
        <v>0</v>
      </c>
      <c r="J34" s="29">
        <f>IF(E34&gt;0,I34*100/E34,0)</f>
        <v>0</v>
      </c>
    </row>
    <row r="35" spans="2:10" ht="15">
      <c r="B35" s="14"/>
      <c r="C35" s="23"/>
      <c r="D35" s="12"/>
      <c r="E35" s="12"/>
      <c r="F35" s="12"/>
      <c r="G35" s="26"/>
      <c r="H35" s="26"/>
      <c r="I35" s="13"/>
      <c r="J35" s="29"/>
    </row>
    <row r="36" spans="2:10" ht="15">
      <c r="B36" s="22" t="s">
        <v>6</v>
      </c>
      <c r="C36" s="23" t="s">
        <v>12</v>
      </c>
      <c r="D36" s="12"/>
      <c r="E36" s="12"/>
      <c r="F36" s="12"/>
      <c r="G36" s="26"/>
      <c r="H36" s="26"/>
      <c r="I36" s="13"/>
      <c r="J36" s="29"/>
    </row>
    <row r="37" spans="2:10" ht="15">
      <c r="B37" s="22">
        <v>1</v>
      </c>
      <c r="C37" s="23" t="s">
        <v>5</v>
      </c>
      <c r="D37" s="12"/>
      <c r="E37" s="12"/>
      <c r="F37" s="12"/>
      <c r="G37" s="26"/>
      <c r="H37" s="26"/>
      <c r="I37" s="13"/>
      <c r="J37" s="29"/>
    </row>
    <row r="38" spans="2:10" ht="15">
      <c r="B38" s="22" t="s">
        <v>37</v>
      </c>
      <c r="C38" s="23" t="s">
        <v>55</v>
      </c>
      <c r="D38" s="12">
        <v>0</v>
      </c>
      <c r="E38" s="12">
        <v>0</v>
      </c>
      <c r="F38" s="12">
        <v>0</v>
      </c>
      <c r="G38" s="26">
        <f>(E38*100)/E71</f>
        <v>0</v>
      </c>
      <c r="H38" s="26">
        <f>(E38*100)/E77</f>
        <v>0</v>
      </c>
      <c r="I38" s="13"/>
      <c r="J38" s="29"/>
    </row>
    <row r="39" spans="2:10" ht="15">
      <c r="B39" s="22" t="s">
        <v>39</v>
      </c>
      <c r="C39" s="23" t="s">
        <v>56</v>
      </c>
      <c r="D39" s="12">
        <v>1</v>
      </c>
      <c r="E39" s="12">
        <v>500</v>
      </c>
      <c r="F39" s="12">
        <v>0</v>
      </c>
      <c r="G39" s="26">
        <f>(E39*100)/E71</f>
        <v>0.004464285714285714</v>
      </c>
      <c r="H39" s="26">
        <f>(E39*100)/E77</f>
        <v>0.004464285714285714</v>
      </c>
      <c r="I39" s="13"/>
      <c r="J39" s="29"/>
    </row>
    <row r="40" spans="2:10" ht="15">
      <c r="B40" s="22" t="s">
        <v>41</v>
      </c>
      <c r="C40" s="23" t="s">
        <v>57</v>
      </c>
      <c r="D40" s="12">
        <v>0</v>
      </c>
      <c r="E40" s="12">
        <v>0</v>
      </c>
      <c r="F40" s="12">
        <v>0</v>
      </c>
      <c r="G40" s="26">
        <f>(E40*100)/E71</f>
        <v>0</v>
      </c>
      <c r="H40" s="26">
        <f>(E40*100)/E77</f>
        <v>0</v>
      </c>
      <c r="I40" s="13"/>
      <c r="J40" s="29"/>
    </row>
    <row r="41" spans="2:10" ht="15">
      <c r="B41" s="22" t="s">
        <v>43</v>
      </c>
      <c r="C41" s="23" t="s">
        <v>58</v>
      </c>
      <c r="D41" s="12">
        <v>1</v>
      </c>
      <c r="E41" s="12">
        <v>3450</v>
      </c>
      <c r="F41" s="12">
        <v>3450</v>
      </c>
      <c r="G41" s="26">
        <f>(E41*100)/E71</f>
        <v>0.03080357142857143</v>
      </c>
      <c r="H41" s="26">
        <f>(E41*100)/E77</f>
        <v>0.03080357142857143</v>
      </c>
      <c r="I41" s="13"/>
      <c r="J41" s="29"/>
    </row>
    <row r="42" spans="2:10" ht="15">
      <c r="B42" s="22" t="s">
        <v>45</v>
      </c>
      <c r="C42" s="23" t="s">
        <v>59</v>
      </c>
      <c r="D42" s="12">
        <v>0</v>
      </c>
      <c r="E42" s="12">
        <v>0</v>
      </c>
      <c r="F42" s="12">
        <v>0</v>
      </c>
      <c r="G42" s="26">
        <f>(E42*100)/E71</f>
        <v>0</v>
      </c>
      <c r="H42" s="26">
        <f>(E42*100)/E77</f>
        <v>0</v>
      </c>
      <c r="I42" s="13"/>
      <c r="J42" s="29"/>
    </row>
    <row r="43" spans="2:10" ht="15">
      <c r="B43" s="22" t="s">
        <v>60</v>
      </c>
      <c r="C43" s="23" t="s">
        <v>61</v>
      </c>
      <c r="D43" s="12">
        <v>0</v>
      </c>
      <c r="E43" s="12">
        <v>0</v>
      </c>
      <c r="F43" s="12">
        <v>0</v>
      </c>
      <c r="G43" s="26">
        <f>(E43*100)/E71</f>
        <v>0</v>
      </c>
      <c r="H43" s="26">
        <f>(E43*100)/E77</f>
        <v>0</v>
      </c>
      <c r="I43" s="13"/>
      <c r="J43" s="29"/>
    </row>
    <row r="44" spans="2:10" ht="15">
      <c r="B44" s="22" t="s">
        <v>62</v>
      </c>
      <c r="C44" s="23" t="s">
        <v>63</v>
      </c>
      <c r="D44" s="12">
        <v>0</v>
      </c>
      <c r="E44" s="12">
        <v>0</v>
      </c>
      <c r="F44" s="12">
        <v>0</v>
      </c>
      <c r="G44" s="26">
        <f>(E44*100)/E71</f>
        <v>0</v>
      </c>
      <c r="H44" s="26">
        <f>(E44*100)/E77</f>
        <v>0</v>
      </c>
      <c r="I44" s="13"/>
      <c r="J44" s="29"/>
    </row>
    <row r="45" spans="2:10" ht="15">
      <c r="B45" s="22" t="s">
        <v>64</v>
      </c>
      <c r="C45" s="23" t="s">
        <v>52</v>
      </c>
      <c r="D45" s="12">
        <v>0</v>
      </c>
      <c r="E45" s="12">
        <v>0</v>
      </c>
      <c r="F45" s="12">
        <v>0</v>
      </c>
      <c r="G45" s="26">
        <f>(E45*100)/E71</f>
        <v>0</v>
      </c>
      <c r="H45" s="26">
        <f>(E45*100)/E77</f>
        <v>0</v>
      </c>
      <c r="I45" s="13"/>
      <c r="J45" s="29"/>
    </row>
    <row r="46" spans="2:10" ht="15">
      <c r="B46" s="22" t="s">
        <v>65</v>
      </c>
      <c r="C46" s="23" t="s">
        <v>66</v>
      </c>
      <c r="D46" s="12">
        <v>0</v>
      </c>
      <c r="E46" s="12">
        <v>0</v>
      </c>
      <c r="F46" s="12">
        <v>0</v>
      </c>
      <c r="G46" s="26">
        <f>(E46*100)/E71</f>
        <v>0</v>
      </c>
      <c r="H46" s="26">
        <f>(E46*100)/E77</f>
        <v>0</v>
      </c>
      <c r="I46" s="13"/>
      <c r="J46" s="29"/>
    </row>
    <row r="47" spans="2:10" ht="15">
      <c r="B47" s="22" t="s">
        <v>67</v>
      </c>
      <c r="C47" s="23" t="s">
        <v>54</v>
      </c>
      <c r="D47" s="12">
        <v>0</v>
      </c>
      <c r="E47" s="12">
        <v>0</v>
      </c>
      <c r="F47" s="12">
        <v>0</v>
      </c>
      <c r="G47" s="26">
        <f>(E47*100)/E71</f>
        <v>0</v>
      </c>
      <c r="H47" s="26">
        <f>(E47*100)/E77</f>
        <v>0</v>
      </c>
      <c r="I47" s="13"/>
      <c r="J47" s="29"/>
    </row>
    <row r="48" spans="2:10" ht="15">
      <c r="B48" s="22" t="s">
        <v>68</v>
      </c>
      <c r="C48" s="23" t="s">
        <v>54</v>
      </c>
      <c r="D48" s="12">
        <v>0</v>
      </c>
      <c r="E48" s="12">
        <v>0</v>
      </c>
      <c r="F48" s="12">
        <v>0</v>
      </c>
      <c r="G48" s="26">
        <f>(E48*100)/E71</f>
        <v>0</v>
      </c>
      <c r="H48" s="26">
        <f>(E48*100)/E77</f>
        <v>0</v>
      </c>
      <c r="I48" s="13"/>
      <c r="J48" s="29"/>
    </row>
    <row r="49" spans="2:10" ht="15">
      <c r="B49" s="24"/>
      <c r="C49" s="25"/>
      <c r="D49" s="12"/>
      <c r="E49" s="12"/>
      <c r="F49" s="12"/>
      <c r="G49" s="26"/>
      <c r="H49" s="26"/>
      <c r="I49" s="13"/>
      <c r="J49" s="29"/>
    </row>
    <row r="50" spans="2:10" ht="15">
      <c r="B50" s="24"/>
      <c r="C50" s="25"/>
      <c r="D50" s="12"/>
      <c r="E50" s="12"/>
      <c r="F50" s="12"/>
      <c r="G50" s="26"/>
      <c r="H50" s="26"/>
      <c r="I50" s="13"/>
      <c r="J50" s="29"/>
    </row>
    <row r="51" spans="2:10" ht="15">
      <c r="B51" s="14"/>
      <c r="C51" s="23" t="s">
        <v>7</v>
      </c>
      <c r="D51" s="15">
        <f>SUM(D38:D50)</f>
        <v>2</v>
      </c>
      <c r="E51" s="15">
        <f>SUM(E38:E50)</f>
        <v>3950</v>
      </c>
      <c r="F51" s="15">
        <f>SUM(F38:F50)</f>
        <v>3450</v>
      </c>
      <c r="G51" s="27">
        <f>SUM(G38:G50)</f>
        <v>0.03526785714285714</v>
      </c>
      <c r="H51" s="27">
        <f>SUM(H38:H50)</f>
        <v>0.03526785714285714</v>
      </c>
      <c r="I51" s="13"/>
      <c r="J51" s="29"/>
    </row>
    <row r="52" spans="2:10" ht="15">
      <c r="B52" s="14"/>
      <c r="C52" s="23"/>
      <c r="D52" s="15"/>
      <c r="E52" s="15"/>
      <c r="F52" s="15"/>
      <c r="G52" s="27"/>
      <c r="H52" s="27"/>
      <c r="I52" s="13"/>
      <c r="J52" s="29"/>
    </row>
    <row r="53" spans="2:10" ht="15">
      <c r="B53" s="14"/>
      <c r="C53" s="23"/>
      <c r="D53" s="12"/>
      <c r="E53" s="12"/>
      <c r="F53" s="12"/>
      <c r="G53" s="26"/>
      <c r="H53" s="26"/>
      <c r="I53" s="13"/>
      <c r="J53" s="29"/>
    </row>
    <row r="54" spans="2:10" ht="15">
      <c r="B54" s="22" t="s">
        <v>15</v>
      </c>
      <c r="C54" s="23" t="s">
        <v>8</v>
      </c>
      <c r="D54" s="12"/>
      <c r="E54" s="12"/>
      <c r="F54" s="12"/>
      <c r="G54" s="26"/>
      <c r="H54" s="26"/>
      <c r="I54" s="13"/>
      <c r="J54" s="29"/>
    </row>
    <row r="55" spans="2:10" ht="15">
      <c r="B55" s="22" t="s">
        <v>37</v>
      </c>
      <c r="C55" s="23" t="s">
        <v>42</v>
      </c>
      <c r="D55" s="12">
        <v>74</v>
      </c>
      <c r="E55" s="12">
        <v>2103205</v>
      </c>
      <c r="F55" s="12">
        <v>2084205</v>
      </c>
      <c r="G55" s="26">
        <f>(E55*100)/E71</f>
        <v>18.778616071428573</v>
      </c>
      <c r="H55" s="26">
        <f>(E55*100)/E77</f>
        <v>18.778616071428573</v>
      </c>
      <c r="I55" s="13"/>
      <c r="J55" s="29"/>
    </row>
    <row r="56" spans="2:10" ht="15">
      <c r="B56" s="22" t="s">
        <v>39</v>
      </c>
      <c r="C56" s="23" t="s">
        <v>69</v>
      </c>
      <c r="D56" s="12"/>
      <c r="E56" s="12"/>
      <c r="F56" s="12"/>
      <c r="G56" s="26"/>
      <c r="H56" s="26"/>
      <c r="I56" s="13"/>
      <c r="J56" s="29"/>
    </row>
    <row r="57" spans="2:10" ht="15">
      <c r="B57" s="22"/>
      <c r="C57" s="23" t="s">
        <v>70</v>
      </c>
      <c r="D57" s="12">
        <v>2227</v>
      </c>
      <c r="E57" s="12">
        <v>2709112</v>
      </c>
      <c r="F57" s="12">
        <v>1951527</v>
      </c>
      <c r="G57" s="26">
        <f>(E57*100)/E71</f>
        <v>24.1885</v>
      </c>
      <c r="H57" s="26">
        <f>(E57*100)/E77</f>
        <v>24.1885</v>
      </c>
      <c r="I57" s="13"/>
      <c r="J57" s="29"/>
    </row>
    <row r="58" spans="2:10" ht="15">
      <c r="B58" s="22"/>
      <c r="C58" s="23" t="s">
        <v>71</v>
      </c>
      <c r="D58" s="12">
        <v>3</v>
      </c>
      <c r="E58" s="12">
        <v>252500</v>
      </c>
      <c r="F58" s="12">
        <v>252500</v>
      </c>
      <c r="G58" s="26">
        <f>(E58*100)/E71</f>
        <v>2.2544642857142856</v>
      </c>
      <c r="H58" s="26">
        <f>(E58*100)/E77</f>
        <v>2.2544642857142856</v>
      </c>
      <c r="I58" s="13"/>
      <c r="J58" s="29"/>
    </row>
    <row r="59" spans="2:10" ht="15">
      <c r="B59" s="22" t="s">
        <v>41</v>
      </c>
      <c r="C59" s="23" t="s">
        <v>72</v>
      </c>
      <c r="D59" s="12">
        <v>0</v>
      </c>
      <c r="E59" s="12">
        <v>0</v>
      </c>
      <c r="F59" s="12">
        <v>0</v>
      </c>
      <c r="G59" s="26">
        <f>(E59*100)/E71</f>
        <v>0</v>
      </c>
      <c r="H59" s="26">
        <f>(E59*100)/E77</f>
        <v>0</v>
      </c>
      <c r="I59" s="13"/>
      <c r="J59" s="29"/>
    </row>
    <row r="60" spans="2:10" ht="15">
      <c r="B60" s="22" t="s">
        <v>43</v>
      </c>
      <c r="C60" s="23" t="s">
        <v>73</v>
      </c>
      <c r="D60" s="12">
        <v>5</v>
      </c>
      <c r="E60" s="12">
        <v>5744</v>
      </c>
      <c r="F60" s="12">
        <v>5744</v>
      </c>
      <c r="G60" s="26">
        <f>(E60*100)/E71</f>
        <v>0.05128571428571429</v>
      </c>
      <c r="H60" s="26">
        <f>(E60*100)/E77</f>
        <v>0.05128571428571429</v>
      </c>
      <c r="I60" s="13"/>
      <c r="J60" s="29"/>
    </row>
    <row r="61" spans="2:10" ht="15">
      <c r="B61" s="22" t="s">
        <v>74</v>
      </c>
      <c r="C61" s="23"/>
      <c r="D61" s="12">
        <v>0</v>
      </c>
      <c r="E61" s="12">
        <v>0</v>
      </c>
      <c r="F61" s="12">
        <v>0</v>
      </c>
      <c r="G61" s="26">
        <f>(E61*100)/E71</f>
        <v>0</v>
      </c>
      <c r="H61" s="26">
        <f>(E61*100)/E77</f>
        <v>0</v>
      </c>
      <c r="I61" s="13"/>
      <c r="J61" s="29"/>
    </row>
    <row r="62" spans="2:10" ht="15">
      <c r="B62" s="22" t="s">
        <v>75</v>
      </c>
      <c r="C62" s="23"/>
      <c r="D62" s="12">
        <v>0</v>
      </c>
      <c r="E62" s="12">
        <v>0</v>
      </c>
      <c r="F62" s="12">
        <v>0</v>
      </c>
      <c r="G62" s="26">
        <f>(E62*100)/E71</f>
        <v>0</v>
      </c>
      <c r="H62" s="26">
        <f>(E62*100)/E77</f>
        <v>0</v>
      </c>
      <c r="I62" s="13"/>
      <c r="J62" s="29"/>
    </row>
    <row r="63" spans="2:10" ht="15">
      <c r="B63" s="22"/>
      <c r="C63" s="23" t="s">
        <v>76</v>
      </c>
      <c r="D63" s="12">
        <v>0</v>
      </c>
      <c r="E63" s="12">
        <v>0</v>
      </c>
      <c r="F63" s="12">
        <v>0</v>
      </c>
      <c r="G63" s="26">
        <f>(E63*100)/E71</f>
        <v>0</v>
      </c>
      <c r="H63" s="26">
        <f>(E63*100)/E77</f>
        <v>0</v>
      </c>
      <c r="I63" s="13"/>
      <c r="J63" s="29"/>
    </row>
    <row r="64" spans="2:10" ht="15">
      <c r="B64" s="22"/>
      <c r="C64" s="23" t="s">
        <v>77</v>
      </c>
      <c r="D64" s="12">
        <v>16</v>
      </c>
      <c r="E64" s="12">
        <v>19174</v>
      </c>
      <c r="F64" s="12">
        <v>18674</v>
      </c>
      <c r="G64" s="26">
        <f>(E64*100)/E71</f>
        <v>0.17119642857142858</v>
      </c>
      <c r="H64" s="26">
        <f>(E64*100)/E77</f>
        <v>0.17119642857142858</v>
      </c>
      <c r="I64" s="13"/>
      <c r="J64" s="29"/>
    </row>
    <row r="65" spans="2:10" ht="15">
      <c r="B65" s="24"/>
      <c r="C65" s="25"/>
      <c r="D65" s="12"/>
      <c r="E65" s="12"/>
      <c r="F65" s="12"/>
      <c r="G65" s="26"/>
      <c r="H65" s="26"/>
      <c r="I65" s="13"/>
      <c r="J65" s="29"/>
    </row>
    <row r="66" spans="2:10" ht="15">
      <c r="B66" s="24"/>
      <c r="C66" s="25"/>
      <c r="D66" s="12"/>
      <c r="E66" s="12"/>
      <c r="F66" s="12"/>
      <c r="G66" s="26"/>
      <c r="H66" s="26"/>
      <c r="I66" s="13"/>
      <c r="J66" s="29"/>
    </row>
    <row r="67" spans="2:10" ht="14.25">
      <c r="B67" s="11"/>
      <c r="C67" s="23" t="s">
        <v>9</v>
      </c>
      <c r="D67" s="15">
        <f>SUM(D55:D66)</f>
        <v>2325</v>
      </c>
      <c r="E67" s="15">
        <f>SUM(E55:E66)</f>
        <v>5089735</v>
      </c>
      <c r="F67" s="15">
        <f>SUM(F55:F66)</f>
        <v>4312650</v>
      </c>
      <c r="G67" s="27">
        <f>SUM(G55:G66)</f>
        <v>45.4440625</v>
      </c>
      <c r="H67" s="27">
        <f>SUM(H55:H66)</f>
        <v>45.4440625</v>
      </c>
      <c r="I67" s="16"/>
      <c r="J67" s="30"/>
    </row>
    <row r="68" spans="2:10" ht="15">
      <c r="B68" s="11"/>
      <c r="C68" s="23"/>
      <c r="D68" s="12"/>
      <c r="E68" s="12"/>
      <c r="F68" s="12"/>
      <c r="G68" s="26"/>
      <c r="H68" s="26"/>
      <c r="I68" s="16"/>
      <c r="J68" s="30"/>
    </row>
    <row r="69" spans="2:10" ht="14.25">
      <c r="B69" s="17" t="s">
        <v>6</v>
      </c>
      <c r="C69" s="23" t="s">
        <v>32</v>
      </c>
      <c r="D69" s="15">
        <f>D51+D67</f>
        <v>2327</v>
      </c>
      <c r="E69" s="15">
        <f>E51+E67</f>
        <v>5093685</v>
      </c>
      <c r="F69" s="15">
        <f>F51+F67</f>
        <v>4316100</v>
      </c>
      <c r="G69" s="27">
        <f>G51+G67</f>
        <v>45.47933035714286</v>
      </c>
      <c r="H69" s="27">
        <f>H51+H67</f>
        <v>45.47933035714286</v>
      </c>
      <c r="I69" s="16"/>
      <c r="J69" s="30"/>
    </row>
    <row r="70" spans="2:10" ht="15">
      <c r="B70" s="11"/>
      <c r="C70" s="23"/>
      <c r="D70" s="12"/>
      <c r="E70" s="12"/>
      <c r="F70" s="12"/>
      <c r="G70" s="26"/>
      <c r="H70" s="26"/>
      <c r="I70" s="16"/>
      <c r="J70" s="30"/>
    </row>
    <row r="71" spans="2:10" ht="14.25">
      <c r="B71" s="11"/>
      <c r="C71" s="23" t="s">
        <v>10</v>
      </c>
      <c r="D71" s="15">
        <f>D34+D69</f>
        <v>2338</v>
      </c>
      <c r="E71" s="15">
        <f>E34+E69</f>
        <v>11200000</v>
      </c>
      <c r="F71" s="15">
        <f>F34+F69</f>
        <v>10422415</v>
      </c>
      <c r="G71" s="27"/>
      <c r="H71" s="27">
        <f>H34+H69</f>
        <v>100</v>
      </c>
      <c r="I71" s="16">
        <f>I34+I69</f>
        <v>0</v>
      </c>
      <c r="J71" s="30">
        <f>IF(E71&gt;0,I71*100/E71,0)</f>
        <v>0</v>
      </c>
    </row>
    <row r="72" spans="2:10" ht="15">
      <c r="B72" s="11"/>
      <c r="C72" s="23"/>
      <c r="D72" s="12"/>
      <c r="E72" s="12"/>
      <c r="F72" s="12"/>
      <c r="G72" s="26"/>
      <c r="H72" s="26"/>
      <c r="I72" s="16"/>
      <c r="J72" s="30"/>
    </row>
    <row r="73" spans="2:10" ht="28.5">
      <c r="B73" s="22" t="s">
        <v>11</v>
      </c>
      <c r="C73" s="23" t="s">
        <v>28</v>
      </c>
      <c r="D73" s="15"/>
      <c r="E73" s="15"/>
      <c r="F73" s="15"/>
      <c r="G73" s="27"/>
      <c r="H73" s="27"/>
      <c r="I73" s="13"/>
      <c r="J73" s="29"/>
    </row>
    <row r="74" spans="2:10" ht="19.5" customHeight="1">
      <c r="B74" s="22"/>
      <c r="C74" s="23" t="s">
        <v>29</v>
      </c>
      <c r="D74" s="15">
        <v>0</v>
      </c>
      <c r="E74" s="15">
        <v>0</v>
      </c>
      <c r="F74" s="15">
        <v>0</v>
      </c>
      <c r="G74" s="27"/>
      <c r="H74" s="27">
        <f>(E74*100)/E77</f>
        <v>0</v>
      </c>
      <c r="I74" s="13"/>
      <c r="J74" s="29"/>
    </row>
    <row r="75" spans="2:10" ht="17.25" customHeight="1">
      <c r="B75" s="22"/>
      <c r="C75" s="23" t="s">
        <v>30</v>
      </c>
      <c r="D75" s="15">
        <v>0</v>
      </c>
      <c r="E75" s="15">
        <v>0</v>
      </c>
      <c r="F75" s="15">
        <v>0</v>
      </c>
      <c r="G75" s="27"/>
      <c r="H75" s="27">
        <f>(E75*100)/E77</f>
        <v>0</v>
      </c>
      <c r="I75" s="13"/>
      <c r="J75" s="29"/>
    </row>
    <row r="76" spans="2:10" ht="15">
      <c r="B76" s="24"/>
      <c r="C76" s="23"/>
      <c r="D76" s="15"/>
      <c r="E76" s="15"/>
      <c r="F76" s="15"/>
      <c r="G76" s="27"/>
      <c r="H76" s="27"/>
      <c r="I76" s="13"/>
      <c r="J76" s="29"/>
    </row>
    <row r="77" spans="2:10" ht="15.75">
      <c r="B77" s="18"/>
      <c r="C77" s="19" t="s">
        <v>13</v>
      </c>
      <c r="D77" s="20">
        <f>D71+D74+D75</f>
        <v>2338</v>
      </c>
      <c r="E77" s="20">
        <f>E71+E74+E75</f>
        <v>11200000</v>
      </c>
      <c r="F77" s="20">
        <f>F71+F74+F75</f>
        <v>10422415</v>
      </c>
      <c r="G77" s="28"/>
      <c r="H77" s="28">
        <f>H71+H74+H75</f>
        <v>100</v>
      </c>
      <c r="I77" s="21">
        <f>I71+I74+I75</f>
        <v>0</v>
      </c>
      <c r="J77" s="28">
        <f>IF(E77&gt;0,I77*100/E77,0)</f>
        <v>0</v>
      </c>
    </row>
  </sheetData>
  <sheetProtection password="8D4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portrait" scale="65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OWNER</cp:lastModifiedBy>
  <cp:lastPrinted>2012-10-16T04:33:31Z</cp:lastPrinted>
  <dcterms:created xsi:type="dcterms:W3CDTF">2010-07-12T11:47:02Z</dcterms:created>
  <dcterms:modified xsi:type="dcterms:W3CDTF">2014-06-04T10:55:33Z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