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New Format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<sst xmlns="http://schemas.openxmlformats.org/spreadsheetml/2006/main" count="81" uniqueCount="68">
  <si>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Total shareholding as a percentage of total number of shares</t>
  </si>
  <si>
    <t>As a percentage of (A+B+C)</t>
  </si>
  <si>
    <t>(A)</t>
  </si>
  <si>
    <t>Indian</t>
  </si>
  <si>
    <t>Foreign</t>
  </si>
  <si>
    <t>Institutions</t>
  </si>
  <si>
    <t>(B)</t>
  </si>
  <si>
    <t>Sub-Total (B)(1)</t>
  </si>
  <si>
    <t>Non-institutions</t>
  </si>
  <si>
    <t>Sub-Total (B)(2)</t>
  </si>
  <si>
    <t>TOTAL (A)+(B)</t>
  </si>
  <si>
    <t>(C)</t>
  </si>
  <si>
    <t>Public shareholding</t>
  </si>
  <si>
    <t>GRAND TOTAL (A)+(B)+(C)</t>
  </si>
  <si>
    <t xml:space="preserve"> </t>
  </si>
  <si>
    <t>B 2</t>
  </si>
  <si>
    <t>Total number 
of  shares</t>
  </si>
  <si>
    <t>Sub Total(A)(1)</t>
  </si>
  <si>
    <t>Sub Total(A)(2)</t>
  </si>
  <si>
    <t>Number of shares</t>
  </si>
  <si>
    <t>Category 
code</t>
  </si>
  <si>
    <t>Number of shares held in dematerialized form</t>
  </si>
  <si>
    <t>Number of 
Shareholders</t>
  </si>
  <si>
    <t>Category of 
Shareholder</t>
  </si>
  <si>
    <t xml:space="preserve">Shares pledged or 
otherwise encumbered </t>
  </si>
  <si>
    <t>As a
% of Total No. of Shares</t>
  </si>
  <si>
    <t xml:space="preserve">                Statement Showing Shareholding Pattern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</si>
  <si>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</si>
  <si>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r>
      <t>As a percentage of(A+B)</t>
    </r>
    <r>
      <rPr>
        <b/>
        <vertAlign val="superscript"/>
        <sz val="12"/>
        <rFont val="Times New Roman"/>
        <family val="1"/>
      </rPr>
      <t>1</t>
    </r>
  </si>
  <si>
    <t>Held  by Custodians against    Depository Receipts</t>
  </si>
  <si>
    <t>PROMOTER &amp; PRO GRP</t>
  </si>
  <si>
    <t>PUBLIC</t>
  </si>
  <si>
    <t>Total Shareholding of Promoter     and Promoter Group                      Total (A)= (A)(1)+(A)(2)</t>
  </si>
  <si>
    <t>Total   (B)= (B)(1)+(B)(2)</t>
  </si>
  <si>
    <t>Simmonds Marshall Ltd.</t>
  </si>
  <si>
    <t>Scrip Code : 507998</t>
  </si>
  <si>
    <t>Quarter Ended : 30-09-2011</t>
  </si>
  <si>
    <t>a</t>
  </si>
  <si>
    <t>Individual Huf</t>
  </si>
  <si>
    <t>b</t>
  </si>
  <si>
    <t>Central/State Gov</t>
  </si>
  <si>
    <t>c</t>
  </si>
  <si>
    <t>Bodies Corporates</t>
  </si>
  <si>
    <t>d</t>
  </si>
  <si>
    <t>Fins / Banks</t>
  </si>
  <si>
    <t>e</t>
  </si>
  <si>
    <t>Any Other specify</t>
  </si>
  <si>
    <t xml:space="preserve"> Indv NRI/For Ind  </t>
  </si>
  <si>
    <t xml:space="preserve"> Bodies Corporate  </t>
  </si>
  <si>
    <t xml:space="preserve"> Institutions      </t>
  </si>
  <si>
    <t xml:space="preserve"> Any Other Specify </t>
  </si>
  <si>
    <t xml:space="preserve"> Mutual Funds      </t>
  </si>
  <si>
    <t xml:space="preserve"> Fins / Banks      </t>
  </si>
  <si>
    <t xml:space="preserve"> Central/State Govt</t>
  </si>
  <si>
    <t xml:space="preserve"> Venture Cap Fund  </t>
  </si>
  <si>
    <t xml:space="preserve"> Insurance Comp(s) </t>
  </si>
  <si>
    <t>f</t>
  </si>
  <si>
    <t xml:space="preserve"> Foreign Ins Invest</t>
  </si>
  <si>
    <t>g</t>
  </si>
  <si>
    <t xml:space="preserve"> Foreign Ven Cap In</t>
  </si>
  <si>
    <t>h</t>
  </si>
  <si>
    <t xml:space="preserve"> Any Other -Specify</t>
  </si>
  <si>
    <t>Individuals</t>
  </si>
  <si>
    <t>i) upto Rs 1-Lac</t>
  </si>
  <si>
    <t>ii) above Rs1-Lac</t>
  </si>
  <si>
    <t>Any Other -Clr-Mem</t>
  </si>
  <si>
    <t>-OCB</t>
  </si>
  <si>
    <t>-NRI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</si>
</sst>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28" fillId="0" borderId="10" xfId="0" applyFont="1" applyFill="1" applyBorder="1" applyAlignment="1" applyProtection="1">
      <alignment horizontal="center" vertical="top" wrapText="1"/>
      <protection hidden="1"/>
    </xf>
    <xf numFmtId="2" fontId="28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8" fillId="0" borderId="10" xfId="0" applyNumberFormat="1" applyFont="1" applyFill="1" applyBorder="1" applyAlignment="1" applyProtection="1">
      <alignment horizontal="right"/>
      <protection hidden="1"/>
    </xf>
    <xf numFmtId="0" fontId="24" fillId="0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right"/>
      <protection hidden="1"/>
    </xf>
    <xf numFmtId="1" fontId="27" fillId="0" borderId="10" xfId="0" applyNumberFormat="1" applyFont="1" applyFill="1" applyBorder="1" applyAlignment="1" applyProtection="1">
      <alignment horizontal="right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right"/>
      <protection hidden="1"/>
    </xf>
    <xf numFmtId="1" fontId="28" fillId="0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5" fillId="0" borderId="10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 applyProtection="1">
      <alignment vertical="top" wrapText="1"/>
      <protection hidden="1"/>
    </xf>
    <xf numFmtId="164" fontId="24" fillId="0" borderId="10" xfId="0" applyNumberFormat="1" applyFont="1" applyFill="1" applyBorder="1" applyAlignment="1" applyProtection="1">
      <alignment horizontal="right"/>
      <protection hidden="1"/>
    </xf>
    <xf numFmtId="164" fontId="26" fillId="0" borderId="10" xfId="0" applyNumberFormat="1" applyFont="1" applyFill="1" applyBorder="1" applyAlignment="1" applyProtection="1">
      <alignment horizontal="right"/>
      <protection hidden="1"/>
    </xf>
    <xf numFmtId="164" fontId="28" fillId="0" borderId="10" xfId="0" applyNumberFormat="1" applyFont="1" applyFill="1" applyBorder="1" applyAlignment="1" applyProtection="1">
      <alignment horizontal="right"/>
      <protection hidden="1"/>
    </xf>
    <xf numFmtId="164" fontId="18" fillId="0" borderId="10" xfId="0" applyNumberFormat="1" applyFont="1" applyFill="1" applyBorder="1" applyAlignment="1" applyProtection="1">
      <alignment horizontal="right"/>
      <protection hidden="1"/>
    </xf>
    <xf numFmtId="164" fontId="27" fillId="0" borderId="1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2</xdr:row>
      <xdr:rowOff>180975</xdr:rowOff>
    </xdr:from>
    <xdr:to>
      <xdr:col>9</xdr:col>
      <xdr:colOff>514350</xdr:colOff>
      <xdr:row>5</xdr:row>
      <xdr:rowOff>9525</xdr:rowOff>
    </xdr:to>
    <xdr:pic>
      <xdr:nvPicPr>
        <xdr:cNvPr id="1" name="Picture 1" descr="507998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01050" y="628650"/>
          <a:ext cx="1266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zoomScale="75" zoomScaleNormal="75" zoomScalePageLayoutView="0" workbookViewId="0" topLeftCell="A1">
      <selection activeCell="L8" sqref="L8"/>
    </sheetView>
  </sheetViews>
  <sheetFormatPr defaultColWidth="0" defaultRowHeight="12.75"/>
  <cols>
    <col min="1" max="1" width="3.8515625" style="6" customWidth="1"/>
    <col min="2" max="2" width="12.421875" style="6" customWidth="1"/>
    <col min="3" max="3" width="37.28125" style="6" customWidth="1"/>
    <col min="4" max="5" width="16.421875" style="6" customWidth="1"/>
    <col min="6" max="6" width="16.57421875" style="6" customWidth="1"/>
    <col min="7" max="7" width="12.8515625" style="6" customWidth="1"/>
    <col min="8" max="8" width="9.7109375" style="6" customWidth="1"/>
    <col min="9" max="9" width="11.7109375" style="6" customWidth="1"/>
    <col min="10" max="10" width="12.57421875" style="6" customWidth="1"/>
    <col min="11" max="12" width="9.140625" style="6" customWidth="1"/>
    <col min="13" max="16384" width="0" style="6" hidden="1" customWidth="1"/>
  </cols>
  <sheetData>
    <row r="1" spans="2:10" ht="12.75">
      <c r="B1" s="1"/>
      <c r="C1" s="2"/>
      <c r="D1" s="3"/>
      <c r="E1" s="3"/>
      <c r="F1" s="3"/>
      <c r="G1" s="4"/>
      <c r="H1" s="4"/>
      <c r="I1" s="5"/>
      <c r="J1" s="2"/>
    </row>
    <row r="2" spans="2:10" ht="22.5" customHeight="1">
      <c r="B2" s="7" t="s">
        <v>26</v>
      </c>
      <c r="C2" s="7"/>
      <c r="D2" s="7"/>
      <c r="E2" s="7"/>
      <c r="F2" s="34" t="s">
        <v>34</v>
      </c>
      <c r="G2" s="34"/>
      <c r="H2" s="34"/>
      <c r="I2" s="34"/>
      <c r="J2" s="34"/>
    </row>
    <row r="3" spans="2:10" ht="20.25">
      <c r="B3" s="35"/>
      <c r="C3" s="35"/>
      <c r="D3" s="35"/>
      <c r="E3" s="35"/>
      <c r="F3" s="35"/>
      <c r="G3" s="35"/>
      <c r="H3" s="35"/>
      <c r="I3" s="35"/>
      <c r="J3" s="35"/>
    </row>
    <row r="4" spans="2:10" ht="18.75">
      <c r="B4" s="1"/>
      <c r="C4" s="7" t="s">
        <v>35</v>
      </c>
      <c r="D4" s="3"/>
      <c r="E4" s="3"/>
      <c r="F4" s="3"/>
      <c r="G4" s="4"/>
      <c r="H4" s="4"/>
      <c r="I4" s="8"/>
      <c r="J4" s="2"/>
    </row>
    <row r="5" spans="2:10" ht="18.75">
      <c r="B5" s="1"/>
      <c r="C5" s="7" t="s">
        <v>36</v>
      </c>
      <c r="D5" s="9"/>
      <c r="E5" s="3"/>
      <c r="F5" s="2"/>
      <c r="G5" s="10"/>
      <c r="H5" s="2"/>
      <c r="I5" s="8"/>
      <c r="J5" s="2"/>
    </row>
    <row r="6" spans="2:10" ht="12.75">
      <c r="B6" s="1"/>
      <c r="C6" s="2"/>
      <c r="D6" s="3"/>
      <c r="E6" s="3"/>
      <c r="F6" s="3"/>
      <c r="G6" s="4"/>
      <c r="H6" s="4"/>
      <c r="I6" s="8"/>
      <c r="J6" s="2"/>
    </row>
    <row r="7" spans="2:10" ht="47.25" customHeight="1">
      <c r="B7" s="36" t="s">
        <v>20</v>
      </c>
      <c r="C7" s="36" t="s">
        <v>23</v>
      </c>
      <c r="D7" s="36" t="s">
        <v>22</v>
      </c>
      <c r="E7" s="36" t="s">
        <v>16</v>
      </c>
      <c r="F7" s="36" t="s">
        <v>21</v>
      </c>
      <c r="G7" s="36" t="s">
        <v>0</v>
      </c>
      <c r="H7" s="36"/>
      <c r="I7" s="36" t="s">
        <v>24</v>
      </c>
      <c r="J7" s="36"/>
    </row>
    <row r="8" spans="2:10" ht="66" customHeight="1">
      <c r="B8" s="36"/>
      <c r="C8" s="36"/>
      <c r="D8" s="36"/>
      <c r="E8" s="36"/>
      <c r="F8" s="36"/>
      <c r="G8" s="12" t="s">
        <v>28</v>
      </c>
      <c r="H8" s="12" t="s">
        <v>1</v>
      </c>
      <c r="I8" s="13" t="s">
        <v>19</v>
      </c>
      <c r="J8" s="11" t="s">
        <v>25</v>
      </c>
    </row>
    <row r="9" spans="2:10" ht="30.75">
      <c r="B9" s="25" t="s">
        <v>2</v>
      </c>
      <c r="C9" s="26" t="s">
        <v>27</v>
      </c>
      <c r="D9" s="15"/>
      <c r="E9" s="15" t="s">
        <v>14</v>
      </c>
      <c r="F9" s="15"/>
      <c r="G9" s="29"/>
      <c r="H9" s="29"/>
      <c r="I9" s="16"/>
      <c r="J9" s="32"/>
    </row>
    <row r="10" spans="2:10" ht="15">
      <c r="B10" s="25">
        <v>1</v>
      </c>
      <c r="C10" s="26" t="s">
        <v>3</v>
      </c>
      <c r="D10" s="15"/>
      <c r="E10" s="15"/>
      <c r="F10" s="15"/>
      <c r="G10" s="29"/>
      <c r="H10" s="29"/>
      <c r="I10" s="16"/>
      <c r="J10" s="32"/>
    </row>
    <row r="11" spans="2:10" ht="15">
      <c r="B11" s="27" t="s">
        <v>37</v>
      </c>
      <c r="C11" s="28" t="s">
        <v>38</v>
      </c>
      <c r="D11" s="15">
        <v>9</v>
      </c>
      <c r="E11" s="15">
        <v>5896145</v>
      </c>
      <c r="F11" s="15">
        <v>5695115</v>
      </c>
      <c r="G11" s="29">
        <f>(E11*100)/E60</f>
        <v>52.644151785714286</v>
      </c>
      <c r="H11" s="29">
        <f>(E11*100)/E66</f>
        <v>52.644151785714286</v>
      </c>
      <c r="I11" s="16">
        <v>0</v>
      </c>
      <c r="J11" s="32">
        <f>IF(E11&gt;0,I11*100/E11,0)</f>
        <v>0</v>
      </c>
    </row>
    <row r="12" spans="2:10" ht="15">
      <c r="B12" s="27" t="s">
        <v>39</v>
      </c>
      <c r="C12" s="28" t="s">
        <v>40</v>
      </c>
      <c r="D12" s="15">
        <v>0</v>
      </c>
      <c r="E12" s="15">
        <v>0</v>
      </c>
      <c r="F12" s="15">
        <v>0</v>
      </c>
      <c r="G12" s="29">
        <f>(E12*100)/E60</f>
        <v>0</v>
      </c>
      <c r="H12" s="29">
        <f>(E12*100)/E66</f>
        <v>0</v>
      </c>
      <c r="I12" s="16">
        <v>0</v>
      </c>
      <c r="J12" s="32">
        <f>IF(E12&gt;0,I12*100/E12,0)</f>
        <v>0</v>
      </c>
    </row>
    <row r="13" spans="2:10" ht="15">
      <c r="B13" s="27" t="s">
        <v>41</v>
      </c>
      <c r="C13" s="28" t="s">
        <v>42</v>
      </c>
      <c r="D13" s="15">
        <v>2</v>
      </c>
      <c r="E13" s="15">
        <v>200800</v>
      </c>
      <c r="F13" s="15">
        <v>200800</v>
      </c>
      <c r="G13" s="29">
        <f>(E13*100)/E60</f>
        <v>1.792857142857143</v>
      </c>
      <c r="H13" s="29">
        <f>(E13*100)/E66</f>
        <v>1.792857142857143</v>
      </c>
      <c r="I13" s="16">
        <v>0</v>
      </c>
      <c r="J13" s="32">
        <f>IF(E13&gt;0,I13*100/E13,0)</f>
        <v>0</v>
      </c>
    </row>
    <row r="14" spans="2:10" ht="15">
      <c r="B14" s="27" t="s">
        <v>43</v>
      </c>
      <c r="C14" s="28" t="s">
        <v>44</v>
      </c>
      <c r="D14" s="15">
        <v>0</v>
      </c>
      <c r="E14" s="15">
        <v>0</v>
      </c>
      <c r="F14" s="15">
        <v>0</v>
      </c>
      <c r="G14" s="29">
        <f>(E14*100)/E60</f>
        <v>0</v>
      </c>
      <c r="H14" s="29">
        <f>(E14*100)/E66</f>
        <v>0</v>
      </c>
      <c r="I14" s="16">
        <v>0</v>
      </c>
      <c r="J14" s="32">
        <f>IF(E14&gt;0,I14*100/E14,0)</f>
        <v>0</v>
      </c>
    </row>
    <row r="15" spans="2:10" ht="15">
      <c r="B15" s="27" t="s">
        <v>45</v>
      </c>
      <c r="C15" s="28" t="s">
        <v>46</v>
      </c>
      <c r="D15" s="15">
        <v>0</v>
      </c>
      <c r="E15" s="15">
        <v>0</v>
      </c>
      <c r="F15" s="15">
        <v>0</v>
      </c>
      <c r="G15" s="29">
        <f>(E15*100)/E60</f>
        <v>0</v>
      </c>
      <c r="H15" s="29">
        <f>(E15*100)/E66</f>
        <v>0</v>
      </c>
      <c r="I15" s="16">
        <v>0</v>
      </c>
      <c r="J15" s="32">
        <f>IF(E15&gt;0,I15*100/E15,0)</f>
        <v>0</v>
      </c>
    </row>
    <row r="16" spans="2:10" ht="15">
      <c r="B16" s="27"/>
      <c r="C16" s="28"/>
      <c r="D16" s="15"/>
      <c r="E16" s="15"/>
      <c r="F16" s="15"/>
      <c r="G16" s="29"/>
      <c r="H16" s="29"/>
      <c r="I16" s="16"/>
      <c r="J16" s="32"/>
    </row>
    <row r="17" spans="2:10" ht="15">
      <c r="B17" s="27"/>
      <c r="C17" s="28"/>
      <c r="D17" s="15"/>
      <c r="E17" s="15"/>
      <c r="F17" s="15"/>
      <c r="G17" s="29"/>
      <c r="H17" s="29"/>
      <c r="I17" s="16"/>
      <c r="J17" s="32"/>
    </row>
    <row r="18" spans="2:10" ht="14.25">
      <c r="B18" s="25"/>
      <c r="C18" s="26" t="s">
        <v>17</v>
      </c>
      <c r="D18" s="18">
        <f aca="true" t="shared" si="0" ref="D18:I18">SUM(D11:D17)</f>
        <v>11</v>
      </c>
      <c r="E18" s="18">
        <f t="shared" si="0"/>
        <v>6096945</v>
      </c>
      <c r="F18" s="18">
        <f t="shared" si="0"/>
        <v>5895915</v>
      </c>
      <c r="G18" s="30">
        <f t="shared" si="0"/>
        <v>54.43700892857143</v>
      </c>
      <c r="H18" s="30">
        <f t="shared" si="0"/>
        <v>54.43700892857143</v>
      </c>
      <c r="I18" s="16">
        <f t="shared" si="0"/>
        <v>0</v>
      </c>
      <c r="J18" s="32">
        <f>IF(E18&gt;0,I18*100/E18,0)</f>
        <v>0</v>
      </c>
    </row>
    <row r="19" spans="2:10" ht="15">
      <c r="B19" s="25"/>
      <c r="C19" s="28"/>
      <c r="D19" s="15"/>
      <c r="E19" s="15"/>
      <c r="F19" s="15"/>
      <c r="G19" s="29"/>
      <c r="H19" s="29"/>
      <c r="I19" s="16"/>
      <c r="J19" s="32"/>
    </row>
    <row r="20" spans="2:10" ht="15">
      <c r="B20" s="25">
        <v>2</v>
      </c>
      <c r="C20" s="26" t="s">
        <v>4</v>
      </c>
      <c r="D20" s="15"/>
      <c r="E20" s="15"/>
      <c r="F20" s="15"/>
      <c r="G20" s="29"/>
      <c r="H20" s="29"/>
      <c r="I20" s="16"/>
      <c r="J20" s="32"/>
    </row>
    <row r="21" spans="2:10" ht="15">
      <c r="B21" s="25" t="s">
        <v>37</v>
      </c>
      <c r="C21" s="26" t="s">
        <v>47</v>
      </c>
      <c r="D21" s="15">
        <v>0</v>
      </c>
      <c r="E21" s="15">
        <v>0</v>
      </c>
      <c r="F21" s="15">
        <v>0</v>
      </c>
      <c r="G21" s="29">
        <f>(E21*100)/E60</f>
        <v>0</v>
      </c>
      <c r="H21" s="29">
        <f>(E21*100)/E66</f>
        <v>0</v>
      </c>
      <c r="I21" s="16">
        <v>0</v>
      </c>
      <c r="J21" s="32">
        <f>IF(E21&gt;0,I21*100/E21,0)</f>
        <v>0</v>
      </c>
    </row>
    <row r="22" spans="2:10" ht="15">
      <c r="B22" s="25" t="s">
        <v>39</v>
      </c>
      <c r="C22" s="26" t="s">
        <v>48</v>
      </c>
      <c r="D22" s="15">
        <v>0</v>
      </c>
      <c r="E22" s="15">
        <v>0</v>
      </c>
      <c r="F22" s="15">
        <v>0</v>
      </c>
      <c r="G22" s="29">
        <f>(E22*100)/E60</f>
        <v>0</v>
      </c>
      <c r="H22" s="29">
        <f>(E22*100)/E66</f>
        <v>0</v>
      </c>
      <c r="I22" s="16">
        <v>0</v>
      </c>
      <c r="J22" s="32">
        <f>IF(E22&gt;0,I22*100/E22,0)</f>
        <v>0</v>
      </c>
    </row>
    <row r="23" spans="2:10" ht="15">
      <c r="B23" s="25" t="s">
        <v>41</v>
      </c>
      <c r="C23" s="26" t="s">
        <v>49</v>
      </c>
      <c r="D23" s="15">
        <v>0</v>
      </c>
      <c r="E23" s="15">
        <v>0</v>
      </c>
      <c r="F23" s="15">
        <v>0</v>
      </c>
      <c r="G23" s="29">
        <f>(E23*100)/E60</f>
        <v>0</v>
      </c>
      <c r="H23" s="29">
        <f>(E23*100)/E66</f>
        <v>0</v>
      </c>
      <c r="I23" s="16">
        <v>0</v>
      </c>
      <c r="J23" s="32">
        <f>IF(E23&gt;0,I23*100/E23,0)</f>
        <v>0</v>
      </c>
    </row>
    <row r="24" spans="2:10" ht="15">
      <c r="B24" s="25" t="s">
        <v>43</v>
      </c>
      <c r="C24" s="26" t="s">
        <v>50</v>
      </c>
      <c r="D24" s="15">
        <v>0</v>
      </c>
      <c r="E24" s="15">
        <v>0</v>
      </c>
      <c r="F24" s="15">
        <v>0</v>
      </c>
      <c r="G24" s="29">
        <f>(E24*100)/E60</f>
        <v>0</v>
      </c>
      <c r="H24" s="29">
        <f>(E24*100)/E66</f>
        <v>0</v>
      </c>
      <c r="I24" s="16">
        <v>0</v>
      </c>
      <c r="J24" s="32">
        <f>IF(E24&gt;0,I24*100/E24,0)</f>
        <v>0</v>
      </c>
    </row>
    <row r="25" spans="2:10" ht="15">
      <c r="B25" s="27"/>
      <c r="C25" s="28"/>
      <c r="D25" s="15"/>
      <c r="E25" s="15"/>
      <c r="F25" s="15"/>
      <c r="G25" s="29"/>
      <c r="H25" s="29"/>
      <c r="I25" s="16"/>
      <c r="J25" s="32"/>
    </row>
    <row r="26" spans="2:10" ht="15">
      <c r="B26" s="27"/>
      <c r="C26" s="28"/>
      <c r="D26" s="15"/>
      <c r="E26" s="15"/>
      <c r="F26" s="15"/>
      <c r="G26" s="29"/>
      <c r="H26" s="29"/>
      <c r="I26" s="16"/>
      <c r="J26" s="32"/>
    </row>
    <row r="27" spans="2:10" ht="14.25">
      <c r="B27" s="25"/>
      <c r="C27" s="26" t="s">
        <v>18</v>
      </c>
      <c r="D27" s="18">
        <f aca="true" t="shared" si="1" ref="D27:I27">SUM(D21:D26)</f>
        <v>0</v>
      </c>
      <c r="E27" s="18">
        <f t="shared" si="1"/>
        <v>0</v>
      </c>
      <c r="F27" s="18">
        <f t="shared" si="1"/>
        <v>0</v>
      </c>
      <c r="G27" s="30">
        <f t="shared" si="1"/>
        <v>0</v>
      </c>
      <c r="H27" s="30">
        <f t="shared" si="1"/>
        <v>0</v>
      </c>
      <c r="I27" s="16">
        <f t="shared" si="1"/>
        <v>0</v>
      </c>
      <c r="J27" s="32">
        <f>IF(E27&gt;0,I27*100/E27,0)</f>
        <v>0</v>
      </c>
    </row>
    <row r="28" spans="2:10" ht="15">
      <c r="B28" s="25"/>
      <c r="C28" s="26"/>
      <c r="D28" s="15"/>
      <c r="E28" s="15"/>
      <c r="F28" s="15"/>
      <c r="G28" s="29"/>
      <c r="H28" s="29"/>
      <c r="I28" s="16"/>
      <c r="J28" s="32"/>
    </row>
    <row r="29" spans="2:10" ht="42" customHeight="1">
      <c r="B29" s="17"/>
      <c r="C29" s="26" t="s">
        <v>32</v>
      </c>
      <c r="D29" s="18">
        <f>D18+D27</f>
        <v>11</v>
      </c>
      <c r="E29" s="18">
        <f>E18+E27</f>
        <v>6096945</v>
      </c>
      <c r="F29" s="18">
        <f>F18+F27</f>
        <v>5895915</v>
      </c>
      <c r="G29" s="30">
        <f>(E29*100)/E60</f>
        <v>54.43700892857143</v>
      </c>
      <c r="H29" s="30">
        <f>(E29*100)/E66</f>
        <v>54.43700892857143</v>
      </c>
      <c r="I29" s="16">
        <f>I18+I27</f>
        <v>0</v>
      </c>
      <c r="J29" s="32">
        <f>IF(E29&gt;0,I29*100/E29,0)</f>
        <v>0</v>
      </c>
    </row>
    <row r="30" spans="2:10" ht="15">
      <c r="B30" s="17"/>
      <c r="C30" s="26"/>
      <c r="D30" s="15"/>
      <c r="E30" s="15"/>
      <c r="F30" s="15"/>
      <c r="G30" s="29"/>
      <c r="H30" s="29"/>
      <c r="I30" s="16"/>
      <c r="J30" s="32"/>
    </row>
    <row r="31" spans="2:10" ht="15">
      <c r="B31" s="25" t="s">
        <v>6</v>
      </c>
      <c r="C31" s="26" t="s">
        <v>12</v>
      </c>
      <c r="D31" s="15"/>
      <c r="E31" s="15"/>
      <c r="F31" s="15"/>
      <c r="G31" s="29"/>
      <c r="H31" s="29"/>
      <c r="I31" s="16"/>
      <c r="J31" s="32"/>
    </row>
    <row r="32" spans="2:10" ht="15">
      <c r="B32" s="25">
        <v>1</v>
      </c>
      <c r="C32" s="26" t="s">
        <v>5</v>
      </c>
      <c r="D32" s="15"/>
      <c r="E32" s="15"/>
      <c r="F32" s="15"/>
      <c r="G32" s="29"/>
      <c r="H32" s="29"/>
      <c r="I32" s="16"/>
      <c r="J32" s="32"/>
    </row>
    <row r="33" spans="2:10" ht="15">
      <c r="B33" s="25" t="s">
        <v>37</v>
      </c>
      <c r="C33" s="26" t="s">
        <v>51</v>
      </c>
      <c r="D33" s="15">
        <v>0</v>
      </c>
      <c r="E33" s="15">
        <v>0</v>
      </c>
      <c r="F33" s="15">
        <v>0</v>
      </c>
      <c r="G33" s="29">
        <f>(E33*100)/E60</f>
        <v>0</v>
      </c>
      <c r="H33" s="29">
        <f>(E33*100)/E66</f>
        <v>0</v>
      </c>
      <c r="I33" s="16"/>
      <c r="J33" s="32"/>
    </row>
    <row r="34" spans="2:10" ht="15">
      <c r="B34" s="25" t="s">
        <v>39</v>
      </c>
      <c r="C34" s="26" t="s">
        <v>52</v>
      </c>
      <c r="D34" s="15">
        <v>1</v>
      </c>
      <c r="E34" s="15">
        <v>500</v>
      </c>
      <c r="F34" s="15">
        <v>0</v>
      </c>
      <c r="G34" s="29">
        <f>(E34*100)/E60</f>
        <v>0.004464285714285714</v>
      </c>
      <c r="H34" s="29">
        <f>(E34*100)/E66</f>
        <v>0.004464285714285714</v>
      </c>
      <c r="I34" s="16"/>
      <c r="J34" s="32"/>
    </row>
    <row r="35" spans="2:10" ht="15">
      <c r="B35" s="25" t="s">
        <v>41</v>
      </c>
      <c r="C35" s="26" t="s">
        <v>53</v>
      </c>
      <c r="D35" s="15">
        <v>0</v>
      </c>
      <c r="E35" s="15">
        <v>0</v>
      </c>
      <c r="F35" s="15">
        <v>0</v>
      </c>
      <c r="G35" s="29">
        <f>(E35*100)/E60</f>
        <v>0</v>
      </c>
      <c r="H35" s="29">
        <f>(E35*100)/E66</f>
        <v>0</v>
      </c>
      <c r="I35" s="16"/>
      <c r="J35" s="32"/>
    </row>
    <row r="36" spans="2:10" ht="15">
      <c r="B36" s="25" t="s">
        <v>43</v>
      </c>
      <c r="C36" s="26" t="s">
        <v>54</v>
      </c>
      <c r="D36" s="15">
        <v>1</v>
      </c>
      <c r="E36" s="15">
        <v>3450</v>
      </c>
      <c r="F36" s="15">
        <v>3450</v>
      </c>
      <c r="G36" s="29">
        <f>(E36*100)/E60</f>
        <v>0.03080357142857143</v>
      </c>
      <c r="H36" s="29">
        <f>(E36*100)/E66</f>
        <v>0.03080357142857143</v>
      </c>
      <c r="I36" s="16"/>
      <c r="J36" s="32"/>
    </row>
    <row r="37" spans="2:10" ht="15">
      <c r="B37" s="25" t="s">
        <v>45</v>
      </c>
      <c r="C37" s="26" t="s">
        <v>55</v>
      </c>
      <c r="D37" s="15">
        <v>0</v>
      </c>
      <c r="E37" s="15">
        <v>0</v>
      </c>
      <c r="F37" s="15">
        <v>0</v>
      </c>
      <c r="G37" s="29">
        <f>(E37*100)/E60</f>
        <v>0</v>
      </c>
      <c r="H37" s="29">
        <f>(E37*100)/E66</f>
        <v>0</v>
      </c>
      <c r="I37" s="16"/>
      <c r="J37" s="32"/>
    </row>
    <row r="38" spans="2:10" ht="15">
      <c r="B38" s="25" t="s">
        <v>56</v>
      </c>
      <c r="C38" s="26" t="s">
        <v>57</v>
      </c>
      <c r="D38" s="15">
        <v>1</v>
      </c>
      <c r="E38" s="15">
        <v>86141</v>
      </c>
      <c r="F38" s="15">
        <v>86141</v>
      </c>
      <c r="G38" s="29">
        <f>(E38*100)/E60</f>
        <v>0.7691160714285714</v>
      </c>
      <c r="H38" s="29">
        <f>(E38*100)/E66</f>
        <v>0.7691160714285714</v>
      </c>
      <c r="I38" s="16"/>
      <c r="J38" s="32"/>
    </row>
    <row r="39" spans="2:10" ht="15">
      <c r="B39" s="25" t="s">
        <v>58</v>
      </c>
      <c r="C39" s="26" t="s">
        <v>59</v>
      </c>
      <c r="D39" s="15">
        <v>0</v>
      </c>
      <c r="E39" s="15">
        <v>0</v>
      </c>
      <c r="F39" s="15">
        <v>0</v>
      </c>
      <c r="G39" s="29">
        <f>(E39*100)/E60</f>
        <v>0</v>
      </c>
      <c r="H39" s="29">
        <f>(E39*100)/E66</f>
        <v>0</v>
      </c>
      <c r="I39" s="16"/>
      <c r="J39" s="32"/>
    </row>
    <row r="40" spans="2:10" ht="15">
      <c r="B40" s="25" t="s">
        <v>60</v>
      </c>
      <c r="C40" s="26" t="s">
        <v>61</v>
      </c>
      <c r="D40" s="15">
        <v>0</v>
      </c>
      <c r="E40" s="15">
        <v>0</v>
      </c>
      <c r="F40" s="15">
        <v>0</v>
      </c>
      <c r="G40" s="29">
        <f>(E40*100)/E60</f>
        <v>0</v>
      </c>
      <c r="H40" s="29">
        <f>(E40*100)/E66</f>
        <v>0</v>
      </c>
      <c r="I40" s="16"/>
      <c r="J40" s="32"/>
    </row>
    <row r="41" spans="2:10" ht="15">
      <c r="B41" s="27"/>
      <c r="C41" s="28"/>
      <c r="D41" s="15"/>
      <c r="E41" s="15"/>
      <c r="F41" s="15"/>
      <c r="G41" s="29"/>
      <c r="H41" s="29"/>
      <c r="I41" s="16"/>
      <c r="J41" s="32"/>
    </row>
    <row r="42" spans="2:10" ht="15">
      <c r="B42" s="27"/>
      <c r="C42" s="28"/>
      <c r="D42" s="15"/>
      <c r="E42" s="15"/>
      <c r="F42" s="15"/>
      <c r="G42" s="29"/>
      <c r="H42" s="29"/>
      <c r="I42" s="16"/>
      <c r="J42" s="32"/>
    </row>
    <row r="43" spans="2:10" ht="15">
      <c r="B43" s="17"/>
      <c r="C43" s="26" t="s">
        <v>7</v>
      </c>
      <c r="D43" s="18">
        <f>SUM(D33:D42)</f>
        <v>3</v>
      </c>
      <c r="E43" s="18">
        <f>SUM(E33:E42)</f>
        <v>90091</v>
      </c>
      <c r="F43" s="18">
        <f>SUM(F33:F42)</f>
        <v>89591</v>
      </c>
      <c r="G43" s="30">
        <f>SUM(G33:G42)</f>
        <v>0.8043839285714286</v>
      </c>
      <c r="H43" s="30">
        <f>SUM(H33:H42)</f>
        <v>0.8043839285714286</v>
      </c>
      <c r="I43" s="16"/>
      <c r="J43" s="32"/>
    </row>
    <row r="44" spans="2:10" ht="15">
      <c r="B44" s="17"/>
      <c r="C44" s="26"/>
      <c r="D44" s="18"/>
      <c r="E44" s="18"/>
      <c r="F44" s="18"/>
      <c r="G44" s="30"/>
      <c r="H44" s="30"/>
      <c r="I44" s="16"/>
      <c r="J44" s="32"/>
    </row>
    <row r="45" spans="2:10" ht="15">
      <c r="B45" s="17"/>
      <c r="C45" s="26"/>
      <c r="D45" s="15"/>
      <c r="E45" s="15"/>
      <c r="F45" s="15"/>
      <c r="G45" s="29"/>
      <c r="H45" s="29"/>
      <c r="I45" s="16"/>
      <c r="J45" s="32"/>
    </row>
    <row r="46" spans="2:10" ht="15">
      <c r="B46" s="25" t="s">
        <v>15</v>
      </c>
      <c r="C46" s="26" t="s">
        <v>8</v>
      </c>
      <c r="D46" s="15"/>
      <c r="E46" s="15"/>
      <c r="F46" s="15"/>
      <c r="G46" s="29"/>
      <c r="H46" s="29"/>
      <c r="I46" s="16"/>
      <c r="J46" s="32"/>
    </row>
    <row r="47" spans="2:10" ht="15">
      <c r="B47" s="25" t="s">
        <v>37</v>
      </c>
      <c r="C47" s="26" t="s">
        <v>42</v>
      </c>
      <c r="D47" s="15">
        <v>85</v>
      </c>
      <c r="E47" s="15">
        <v>1777742</v>
      </c>
      <c r="F47" s="15">
        <v>1758742</v>
      </c>
      <c r="G47" s="29">
        <f>(E47*100)/E60</f>
        <v>15.872696428571428</v>
      </c>
      <c r="H47" s="29">
        <f>(E47*100)/E66</f>
        <v>15.872696428571428</v>
      </c>
      <c r="I47" s="16"/>
      <c r="J47" s="32"/>
    </row>
    <row r="48" spans="2:10" ht="15">
      <c r="B48" s="25"/>
      <c r="C48" s="26" t="s">
        <v>62</v>
      </c>
      <c r="D48" s="15"/>
      <c r="E48" s="15"/>
      <c r="F48" s="15"/>
      <c r="G48" s="29"/>
      <c r="H48" s="29"/>
      <c r="I48" s="16"/>
      <c r="J48" s="32"/>
    </row>
    <row r="49" spans="2:10" ht="15">
      <c r="B49" s="25"/>
      <c r="C49" s="26" t="s">
        <v>63</v>
      </c>
      <c r="D49" s="15">
        <v>2293</v>
      </c>
      <c r="E49" s="15">
        <v>2887150</v>
      </c>
      <c r="F49" s="15">
        <v>2058565</v>
      </c>
      <c r="G49" s="29">
        <f>(E49*100)/E60</f>
        <v>25.778125</v>
      </c>
      <c r="H49" s="29">
        <f>(E49*100)/E66</f>
        <v>25.778125</v>
      </c>
      <c r="I49" s="16"/>
      <c r="J49" s="32"/>
    </row>
    <row r="50" spans="2:10" ht="15">
      <c r="B50" s="25"/>
      <c r="C50" s="26" t="s">
        <v>64</v>
      </c>
      <c r="D50" s="15">
        <v>4</v>
      </c>
      <c r="E50" s="15">
        <v>326148</v>
      </c>
      <c r="F50" s="15">
        <v>326148</v>
      </c>
      <c r="G50" s="29">
        <f>(E50*100)/E60</f>
        <v>2.9120357142857145</v>
      </c>
      <c r="H50" s="29">
        <f>(E50*100)/E66</f>
        <v>2.9120357142857145</v>
      </c>
      <c r="I50" s="16"/>
      <c r="J50" s="32"/>
    </row>
    <row r="51" spans="2:10" ht="15">
      <c r="B51" s="25" t="s">
        <v>41</v>
      </c>
      <c r="C51" s="26" t="s">
        <v>65</v>
      </c>
      <c r="D51" s="15">
        <v>2</v>
      </c>
      <c r="E51" s="15">
        <v>2485</v>
      </c>
      <c r="F51" s="15">
        <v>2485</v>
      </c>
      <c r="G51" s="29">
        <f>(E51*100)/E60</f>
        <v>0.0221875</v>
      </c>
      <c r="H51" s="29">
        <f>(E51*100)/E66</f>
        <v>0.0221875</v>
      </c>
      <c r="I51" s="16"/>
      <c r="J51" s="32"/>
    </row>
    <row r="52" spans="2:10" ht="15">
      <c r="B52" s="25"/>
      <c r="C52" s="26" t="s">
        <v>66</v>
      </c>
      <c r="D52" s="15">
        <v>0</v>
      </c>
      <c r="E52" s="15">
        <v>0</v>
      </c>
      <c r="F52" s="15">
        <v>0</v>
      </c>
      <c r="G52" s="29">
        <f>(E52*100)/E60</f>
        <v>0</v>
      </c>
      <c r="H52" s="29">
        <f>(E52*100)/E66</f>
        <v>0</v>
      </c>
      <c r="I52" s="16"/>
      <c r="J52" s="32"/>
    </row>
    <row r="53" spans="2:10" ht="15">
      <c r="B53" s="25"/>
      <c r="C53" s="26" t="s">
        <v>67</v>
      </c>
      <c r="D53" s="15">
        <v>17</v>
      </c>
      <c r="E53" s="15">
        <v>19439</v>
      </c>
      <c r="F53" s="15">
        <v>18939</v>
      </c>
      <c r="G53" s="29">
        <f>(E53*100)/E60</f>
        <v>0.1735625</v>
      </c>
      <c r="H53" s="29">
        <f>(E53*100)/E66</f>
        <v>0.1735625</v>
      </c>
      <c r="I53" s="16"/>
      <c r="J53" s="32"/>
    </row>
    <row r="54" spans="2:10" ht="15">
      <c r="B54" s="27"/>
      <c r="C54" s="28"/>
      <c r="D54" s="15"/>
      <c r="E54" s="15"/>
      <c r="F54" s="15"/>
      <c r="G54" s="29"/>
      <c r="H54" s="29"/>
      <c r="I54" s="16"/>
      <c r="J54" s="32"/>
    </row>
    <row r="55" spans="2:10" ht="15">
      <c r="B55" s="27"/>
      <c r="C55" s="28"/>
      <c r="D55" s="15"/>
      <c r="E55" s="15"/>
      <c r="F55" s="15"/>
      <c r="G55" s="29"/>
      <c r="H55" s="29"/>
      <c r="I55" s="16"/>
      <c r="J55" s="32"/>
    </row>
    <row r="56" spans="2:10" ht="14.25">
      <c r="B56" s="14"/>
      <c r="C56" s="26" t="s">
        <v>9</v>
      </c>
      <c r="D56" s="18">
        <f>SUM(D47:D55)</f>
        <v>2401</v>
      </c>
      <c r="E56" s="18">
        <f>SUM(E47:E55)</f>
        <v>5012964</v>
      </c>
      <c r="F56" s="18">
        <f>SUM(F47:F55)</f>
        <v>4164879</v>
      </c>
      <c r="G56" s="30">
        <f>SUM(G47:G55)</f>
        <v>44.758607142857144</v>
      </c>
      <c r="H56" s="30">
        <f>SUM(H47:H55)</f>
        <v>44.758607142857144</v>
      </c>
      <c r="I56" s="19"/>
      <c r="J56" s="33"/>
    </row>
    <row r="57" spans="2:10" ht="15">
      <c r="B57" s="14"/>
      <c r="C57" s="26"/>
      <c r="D57" s="15"/>
      <c r="E57" s="15"/>
      <c r="F57" s="15"/>
      <c r="G57" s="29"/>
      <c r="H57" s="29"/>
      <c r="I57" s="19"/>
      <c r="J57" s="33"/>
    </row>
    <row r="58" spans="2:10" ht="14.25">
      <c r="B58" s="20" t="s">
        <v>6</v>
      </c>
      <c r="C58" s="26" t="s">
        <v>33</v>
      </c>
      <c r="D58" s="18">
        <f>D43+D56</f>
        <v>2404</v>
      </c>
      <c r="E58" s="18">
        <f>E43+E56</f>
        <v>5103055</v>
      </c>
      <c r="F58" s="18">
        <f>F43+F56</f>
        <v>4254470</v>
      </c>
      <c r="G58" s="30">
        <f>G43+G56</f>
        <v>45.56299107142857</v>
      </c>
      <c r="H58" s="30">
        <f>H43+H56</f>
        <v>45.56299107142857</v>
      </c>
      <c r="I58" s="19"/>
      <c r="J58" s="33"/>
    </row>
    <row r="59" spans="2:10" ht="15">
      <c r="B59" s="14"/>
      <c r="C59" s="26"/>
      <c r="D59" s="15"/>
      <c r="E59" s="15"/>
      <c r="F59" s="15"/>
      <c r="G59" s="29"/>
      <c r="H59" s="29"/>
      <c r="I59" s="19"/>
      <c r="J59" s="33"/>
    </row>
    <row r="60" spans="2:10" ht="14.25">
      <c r="B60" s="14"/>
      <c r="C60" s="26" t="s">
        <v>10</v>
      </c>
      <c r="D60" s="18">
        <f>D29+D58</f>
        <v>2415</v>
      </c>
      <c r="E60" s="18">
        <f>E29+E58</f>
        <v>11200000</v>
      </c>
      <c r="F60" s="18">
        <f>F29+F58</f>
        <v>10150385</v>
      </c>
      <c r="G60" s="30"/>
      <c r="H60" s="30">
        <f>H29+H58</f>
        <v>100</v>
      </c>
      <c r="I60" s="19">
        <f>I29+I58</f>
        <v>0</v>
      </c>
      <c r="J60" s="33">
        <f>IF(E60&gt;0,I60*100/E60,0)</f>
        <v>0</v>
      </c>
    </row>
    <row r="61" spans="2:10" ht="15">
      <c r="B61" s="14"/>
      <c r="C61" s="26"/>
      <c r="D61" s="15"/>
      <c r="E61" s="15"/>
      <c r="F61" s="15"/>
      <c r="G61" s="29"/>
      <c r="H61" s="29"/>
      <c r="I61" s="19"/>
      <c r="J61" s="33"/>
    </row>
    <row r="62" spans="2:10" ht="28.5">
      <c r="B62" s="25" t="s">
        <v>11</v>
      </c>
      <c r="C62" s="26" t="s">
        <v>29</v>
      </c>
      <c r="D62" s="18"/>
      <c r="E62" s="18"/>
      <c r="F62" s="18"/>
      <c r="G62" s="30"/>
      <c r="H62" s="30"/>
      <c r="I62" s="16"/>
      <c r="J62" s="32"/>
    </row>
    <row r="63" spans="2:10" ht="19.5" customHeight="1">
      <c r="B63" s="25"/>
      <c r="C63" s="26" t="s">
        <v>30</v>
      </c>
      <c r="D63" s="18">
        <v>0</v>
      </c>
      <c r="E63" s="18">
        <v>0</v>
      </c>
      <c r="F63" s="18">
        <v>0</v>
      </c>
      <c r="G63" s="30"/>
      <c r="H63" s="30">
        <f>(E63*100)/E66</f>
        <v>0</v>
      </c>
      <c r="I63" s="16"/>
      <c r="J63" s="32"/>
    </row>
    <row r="64" spans="2:10" ht="17.25" customHeight="1">
      <c r="B64" s="25"/>
      <c r="C64" s="26" t="s">
        <v>31</v>
      </c>
      <c r="D64" s="18">
        <v>0</v>
      </c>
      <c r="E64" s="18">
        <v>0</v>
      </c>
      <c r="F64" s="18">
        <v>0</v>
      </c>
      <c r="G64" s="30"/>
      <c r="H64" s="30">
        <f>(E64*100)/E66</f>
        <v>0</v>
      </c>
      <c r="I64" s="16"/>
      <c r="J64" s="32"/>
    </row>
    <row r="65" spans="2:10" ht="15">
      <c r="B65" s="27"/>
      <c r="C65" s="26"/>
      <c r="D65" s="18"/>
      <c r="E65" s="18"/>
      <c r="F65" s="18"/>
      <c r="G65" s="30"/>
      <c r="H65" s="30"/>
      <c r="I65" s="16"/>
      <c r="J65" s="32"/>
    </row>
    <row r="66" spans="2:10" ht="15.75">
      <c r="B66" s="21"/>
      <c r="C66" s="22" t="s">
        <v>13</v>
      </c>
      <c r="D66" s="23">
        <f>D60+D63+D64</f>
        <v>2415</v>
      </c>
      <c r="E66" s="23">
        <f>E60+E63+E64</f>
        <v>11200000</v>
      </c>
      <c r="F66" s="23">
        <f>F60+F63+F64</f>
        <v>10150385</v>
      </c>
      <c r="G66" s="31"/>
      <c r="H66" s="31">
        <f>H60+H63+H64</f>
        <v>100</v>
      </c>
      <c r="I66" s="24">
        <f>I60+I63+I64</f>
        <v>0</v>
      </c>
      <c r="J66" s="31">
        <f>IF(E66&gt;0,I66*100/E66,0)</f>
        <v>0</v>
      </c>
    </row>
  </sheetData>
  <sheetProtection password="8D4D" sheet="1" objects="1" scenarios="1"/>
  <mergeCells count="9">
    <mergeCell ref="F2:J2"/>
    <mergeCell ref="B3:J3"/>
    <mergeCell ref="I7:J7"/>
    <mergeCell ref="F7:F8"/>
    <mergeCell ref="G7:H7"/>
    <mergeCell ref="B7:B8"/>
    <mergeCell ref="C7:C8"/>
    <mergeCell ref="D7:D8"/>
    <mergeCell ref="E7:E8"/>
  </mergeCells>
  <printOptions/>
  <pageMargins left="0.25" right="0.25" top="0.27" bottom="0.58" header="0.15" footer="0.46"/>
  <pageSetup horizontalDpi="120" verticalDpi="120" orientation="portrait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OWNER</cp:lastModifiedBy>
  <cp:lastPrinted>2011-10-18T10:40:01Z</cp:lastPrinted>
  <dcterms:created xsi:type="dcterms:W3CDTF">2010-07-12T11:47:02Z</dcterms:created>
  <dcterms:modified xsi:type="dcterms:W3CDTF">2014-06-04T10:54:17Z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